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16"/>
  <workbookPr showInkAnnotation="0" defaultThemeVersion="166925"/>
  <mc:AlternateContent xmlns:mc="http://schemas.openxmlformats.org/markup-compatibility/2006">
    <mc:Choice Requires="x15">
      <x15ac:absPath xmlns:x15ac="http://schemas.microsoft.com/office/spreadsheetml/2010/11/ac" url="https://prvlimburg.sharepoint.com/sites/InterregMeuse-Rhine/Gedeelde documenten/General/Procedures &amp; reference documents/"/>
    </mc:Choice>
  </mc:AlternateContent>
  <xr:revisionPtr revIDLastSave="0" documentId="8_{87232CFB-765B-40AE-BCCD-0E3602744BE5}" xr6:coauthVersionLast="47" xr6:coauthVersionMax="47" xr10:uidLastSave="{00000000-0000-0000-0000-000000000000}"/>
  <bookViews>
    <workbookView xWindow="0" yWindow="0" windowWidth="19200" windowHeight="6550" firstSheet="1" activeTab="1" xr2:uid="{00000000-000D-0000-FFFF-FFFF00000000}"/>
  </bookViews>
  <sheets>
    <sheet name="Introduction" sheetId="12" r:id="rId1"/>
    <sheet name="Freehand calculation" sheetId="11" r:id="rId2"/>
    <sheet name="Overview" sheetId="1" r:id="rId3"/>
    <sheet name="Staff" sheetId="2" r:id="rId4"/>
    <sheet name="External Expertise &amp; Services" sheetId="5" r:id="rId5"/>
    <sheet name="Equipment" sheetId="6" r:id="rId6"/>
    <sheet name="Depreciation" sheetId="9" r:id="rId7"/>
    <sheet name="Infrastructure &amp; Works" sheetId="10" r:id="rId8"/>
    <sheet name="Pull down menu" sheetId="8" state="hidden" r:id="rId9"/>
  </sheets>
  <definedNames>
    <definedName name="Categories" localSheetId="1">Tabel1[Categories]</definedName>
    <definedName name="Categories" localSheetId="7">Tabel1[Categories]</definedName>
    <definedName name="Categories">Tabel1[Categories]</definedName>
    <definedName name="Consump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 l="1"/>
  <c r="I27" i="2" s="1"/>
  <c r="J27" i="2" s="1"/>
  <c r="F28" i="2"/>
  <c r="I28" i="2" s="1"/>
  <c r="J28" i="2" s="1"/>
  <c r="F29" i="2"/>
  <c r="I29" i="2" s="1"/>
  <c r="J29" i="2" s="1"/>
  <c r="F30" i="2"/>
  <c r="I30" i="2" s="1"/>
  <c r="J30" i="2" s="1"/>
  <c r="F31" i="2"/>
  <c r="I31" i="2" s="1"/>
  <c r="J31" i="2" s="1"/>
  <c r="F32" i="2"/>
  <c r="I32" i="2" s="1"/>
  <c r="J32" i="2" s="1"/>
  <c r="F33" i="2"/>
  <c r="I33" i="2" s="1"/>
  <c r="J33" i="2" s="1"/>
  <c r="F34" i="2"/>
  <c r="I34" i="2" s="1"/>
  <c r="J34" i="2" s="1"/>
  <c r="F35" i="2"/>
  <c r="I35" i="2" s="1"/>
  <c r="J35" i="2" s="1"/>
  <c r="F36" i="2"/>
  <c r="I36" i="2" s="1"/>
  <c r="J36" i="2" s="1"/>
  <c r="F37" i="2"/>
  <c r="I37" i="2" s="1"/>
  <c r="J37" i="2" s="1"/>
  <c r="F38" i="2"/>
  <c r="I38" i="2" s="1"/>
  <c r="J38" i="2" s="1"/>
  <c r="F39" i="2"/>
  <c r="I39" i="2" s="1"/>
  <c r="J39" i="2" s="1"/>
  <c r="F40" i="2"/>
  <c r="I40" i="2" s="1"/>
  <c r="J40" i="2" s="1"/>
  <c r="F41" i="2"/>
  <c r="I41" i="2" s="1"/>
  <c r="J41" i="2" s="1"/>
  <c r="F42" i="2"/>
  <c r="I42" i="2" s="1"/>
  <c r="J42" i="2" s="1"/>
  <c r="F43" i="2"/>
  <c r="I43" i="2" s="1"/>
  <c r="J43" i="2" s="1"/>
  <c r="F44" i="2"/>
  <c r="I44" i="2" s="1"/>
  <c r="J44" i="2" s="1"/>
  <c r="F45" i="2"/>
  <c r="I45" i="2" s="1"/>
  <c r="J45" i="2" s="1"/>
  <c r="F46" i="2"/>
  <c r="I46" i="2" s="1"/>
  <c r="J46" i="2" s="1"/>
  <c r="F47" i="2"/>
  <c r="I47" i="2" s="1"/>
  <c r="J47" i="2" s="1"/>
  <c r="F48" i="2"/>
  <c r="I48" i="2" s="1"/>
  <c r="J48" i="2" s="1"/>
  <c r="F49" i="2"/>
  <c r="I49" i="2" s="1"/>
  <c r="J49" i="2" s="1"/>
  <c r="F50" i="2"/>
  <c r="I50" i="2" s="1"/>
  <c r="J50" i="2" s="1"/>
  <c r="F51" i="2"/>
  <c r="I51" i="2" s="1"/>
  <c r="J51" i="2" s="1"/>
  <c r="F52" i="2"/>
  <c r="I52" i="2" s="1"/>
  <c r="J52" i="2" s="1"/>
  <c r="F53" i="2"/>
  <c r="I53" i="2" s="1"/>
  <c r="J53" i="2" s="1"/>
  <c r="F54" i="2"/>
  <c r="I54" i="2" s="1"/>
  <c r="J54" i="2" s="1"/>
  <c r="F55" i="2"/>
  <c r="I55" i="2" s="1"/>
  <c r="J55" i="2" s="1"/>
  <c r="F56" i="2"/>
  <c r="I56" i="2" s="1"/>
  <c r="J56" i="2" s="1"/>
  <c r="F57" i="2"/>
  <c r="I57" i="2" s="1"/>
  <c r="J57" i="2" s="1"/>
  <c r="F58" i="2"/>
  <c r="I58" i="2" s="1"/>
  <c r="J58" i="2" s="1"/>
  <c r="F59" i="2"/>
  <c r="I59" i="2" s="1"/>
  <c r="J59" i="2" s="1"/>
  <c r="F60" i="2"/>
  <c r="I60" i="2" s="1"/>
  <c r="J60" i="2" s="1"/>
  <c r="F61" i="2"/>
  <c r="I61" i="2" s="1"/>
  <c r="J61" i="2" s="1"/>
  <c r="F62" i="2"/>
  <c r="I62" i="2" s="1"/>
  <c r="J62" i="2" s="1"/>
  <c r="F63" i="2"/>
  <c r="I63" i="2" s="1"/>
  <c r="J63" i="2" s="1"/>
  <c r="F64" i="2"/>
  <c r="I64" i="2" s="1"/>
  <c r="J64" i="2" s="1"/>
  <c r="F65" i="2"/>
  <c r="I65" i="2" s="1"/>
  <c r="J65" i="2" s="1"/>
  <c r="F66" i="2"/>
  <c r="I66" i="2" s="1"/>
  <c r="J66" i="2" s="1"/>
  <c r="F67" i="2"/>
  <c r="I67" i="2" s="1"/>
  <c r="J67" i="2" s="1"/>
  <c r="F68" i="2"/>
  <c r="I68" i="2" s="1"/>
  <c r="J68" i="2" s="1"/>
  <c r="F69" i="2"/>
  <c r="I69" i="2" s="1"/>
  <c r="J69" i="2" s="1"/>
  <c r="F70" i="2"/>
  <c r="I70" i="2" s="1"/>
  <c r="J70" i="2" s="1"/>
  <c r="F71" i="2"/>
  <c r="I71" i="2" s="1"/>
  <c r="J71" i="2" s="1"/>
  <c r="F72" i="2"/>
  <c r="I72" i="2" s="1"/>
  <c r="J72" i="2" s="1"/>
  <c r="F73" i="2"/>
  <c r="I73" i="2" s="1"/>
  <c r="J73" i="2" s="1"/>
  <c r="F74" i="2"/>
  <c r="I74" i="2" s="1"/>
  <c r="J74" i="2" s="1"/>
  <c r="F75" i="2"/>
  <c r="I75" i="2" s="1"/>
  <c r="J75" i="2" s="1"/>
  <c r="F76" i="2"/>
  <c r="I76" i="2" s="1"/>
  <c r="J76" i="2" s="1"/>
  <c r="F77" i="2"/>
  <c r="I77" i="2" s="1"/>
  <c r="J77" i="2" s="1"/>
  <c r="F78" i="2"/>
  <c r="I78" i="2" s="1"/>
  <c r="J78" i="2" s="1"/>
  <c r="F79" i="2"/>
  <c r="I79" i="2" s="1"/>
  <c r="J79" i="2" s="1"/>
  <c r="F80" i="2"/>
  <c r="I80" i="2" s="1"/>
  <c r="J80" i="2" s="1"/>
  <c r="F81" i="2"/>
  <c r="I81" i="2" s="1"/>
  <c r="J81" i="2" s="1"/>
  <c r="F82" i="2"/>
  <c r="I82" i="2" s="1"/>
  <c r="J82" i="2" s="1"/>
  <c r="F83" i="2"/>
  <c r="I83" i="2" s="1"/>
  <c r="J83" i="2" s="1"/>
  <c r="F84" i="2"/>
  <c r="I84" i="2" s="1"/>
  <c r="J84" i="2" s="1"/>
  <c r="F85" i="2"/>
  <c r="I85" i="2" s="1"/>
  <c r="J85" i="2" s="1"/>
  <c r="F86" i="2"/>
  <c r="I86" i="2" s="1"/>
  <c r="J86" i="2" s="1"/>
  <c r="F87" i="2"/>
  <c r="I87" i="2" s="1"/>
  <c r="J87" i="2" s="1"/>
  <c r="F88" i="2"/>
  <c r="I88" i="2" s="1"/>
  <c r="J88" i="2" s="1"/>
  <c r="F89" i="2"/>
  <c r="I89" i="2" s="1"/>
  <c r="J89" i="2" s="1"/>
  <c r="F90" i="2"/>
  <c r="I90" i="2" s="1"/>
  <c r="J90" i="2" s="1"/>
  <c r="F91" i="2"/>
  <c r="I91" i="2" s="1"/>
  <c r="J91" i="2" s="1"/>
  <c r="F92" i="2"/>
  <c r="I92" i="2" s="1"/>
  <c r="J92" i="2" s="1"/>
  <c r="F93" i="2"/>
  <c r="I93" i="2" s="1"/>
  <c r="J93" i="2" s="1"/>
  <c r="F94" i="2"/>
  <c r="I94" i="2" s="1"/>
  <c r="J94" i="2" s="1"/>
  <c r="F95" i="2"/>
  <c r="I95" i="2" s="1"/>
  <c r="J95" i="2" s="1"/>
  <c r="F96" i="2"/>
  <c r="I96" i="2" s="1"/>
  <c r="J96" i="2" s="1"/>
  <c r="F97" i="2"/>
  <c r="I97" i="2" s="1"/>
  <c r="J97" i="2" s="1"/>
  <c r="F98" i="2"/>
  <c r="I98" i="2" s="1"/>
  <c r="J98" i="2" s="1"/>
  <c r="F99" i="2"/>
  <c r="I99" i="2" s="1"/>
  <c r="J99" i="2" s="1"/>
  <c r="F100" i="2"/>
  <c r="I100" i="2" s="1"/>
  <c r="J100" i="2" s="1"/>
  <c r="F101" i="2"/>
  <c r="I101" i="2" s="1"/>
  <c r="J101" i="2" s="1"/>
  <c r="F102" i="2"/>
  <c r="I102" i="2" s="1"/>
  <c r="J102" i="2" s="1"/>
  <c r="F103" i="2"/>
  <c r="I103" i="2" s="1"/>
  <c r="J103" i="2" s="1"/>
  <c r="F104" i="2"/>
  <c r="I104" i="2" s="1"/>
  <c r="J104" i="2" s="1"/>
  <c r="F105" i="2"/>
  <c r="I105" i="2" s="1"/>
  <c r="J105" i="2" s="1"/>
  <c r="F106" i="2"/>
  <c r="I106" i="2" s="1"/>
  <c r="J106" i="2" s="1"/>
  <c r="F107" i="2"/>
  <c r="I107" i="2" s="1"/>
  <c r="J107" i="2" s="1"/>
  <c r="F108" i="2"/>
  <c r="I108" i="2" s="1"/>
  <c r="J108" i="2" s="1"/>
  <c r="F109" i="2"/>
  <c r="I109" i="2" s="1"/>
  <c r="J109" i="2" s="1"/>
  <c r="F110" i="2"/>
  <c r="I110" i="2" s="1"/>
  <c r="J110" i="2" s="1"/>
  <c r="F111" i="2"/>
  <c r="I111" i="2" s="1"/>
  <c r="J111" i="2" s="1"/>
  <c r="F112" i="2"/>
  <c r="I112" i="2" s="1"/>
  <c r="J112" i="2" s="1"/>
  <c r="F113" i="2"/>
  <c r="I113" i="2" s="1"/>
  <c r="J113" i="2" s="1"/>
  <c r="F114" i="2"/>
  <c r="I114" i="2" s="1"/>
  <c r="J114" i="2" s="1"/>
  <c r="F115" i="2"/>
  <c r="I115" i="2" s="1"/>
  <c r="J115" i="2" s="1"/>
  <c r="F116" i="2"/>
  <c r="I116" i="2" s="1"/>
  <c r="J116" i="2" s="1"/>
  <c r="F117" i="2"/>
  <c r="I117" i="2" s="1"/>
  <c r="J117" i="2" s="1"/>
  <c r="F118" i="2"/>
  <c r="I118" i="2" s="1"/>
  <c r="J118" i="2" s="1"/>
  <c r="F119" i="2"/>
  <c r="I119" i="2" s="1"/>
  <c r="J119" i="2" s="1"/>
  <c r="F120" i="2"/>
  <c r="I120" i="2" s="1"/>
  <c r="J120" i="2" s="1"/>
  <c r="F121" i="2"/>
  <c r="I121" i="2" s="1"/>
  <c r="J121" i="2" s="1"/>
  <c r="F122" i="2"/>
  <c r="I122" i="2" s="1"/>
  <c r="J122" i="2" s="1"/>
  <c r="F123" i="2"/>
  <c r="I123" i="2" s="1"/>
  <c r="J123" i="2" s="1"/>
  <c r="F124" i="2"/>
  <c r="I124" i="2" s="1"/>
  <c r="J124" i="2" s="1"/>
  <c r="F125" i="2"/>
  <c r="I125" i="2" s="1"/>
  <c r="J125" i="2" s="1"/>
  <c r="F126" i="2"/>
  <c r="I126" i="2" s="1"/>
  <c r="J126" i="2" s="1"/>
  <c r="F127" i="2"/>
  <c r="I127" i="2" s="1"/>
  <c r="J127" i="2" s="1"/>
  <c r="F128" i="2"/>
  <c r="I128" i="2" s="1"/>
  <c r="J128" i="2" s="1"/>
  <c r="F129" i="2"/>
  <c r="I129" i="2" s="1"/>
  <c r="J129" i="2" s="1"/>
  <c r="F130" i="2"/>
  <c r="I130" i="2" s="1"/>
  <c r="J130" i="2" s="1"/>
  <c r="F131" i="2"/>
  <c r="I131" i="2" s="1"/>
  <c r="J131" i="2" s="1"/>
  <c r="F132" i="2"/>
  <c r="I132" i="2" s="1"/>
  <c r="J132" i="2" s="1"/>
  <c r="F133" i="2"/>
  <c r="I133" i="2" s="1"/>
  <c r="J133" i="2" s="1"/>
  <c r="F134" i="2"/>
  <c r="I134" i="2" s="1"/>
  <c r="J134" i="2" s="1"/>
  <c r="F135" i="2"/>
  <c r="I135" i="2" s="1"/>
  <c r="J135" i="2" s="1"/>
  <c r="F136" i="2"/>
  <c r="I136" i="2" s="1"/>
  <c r="J136" i="2" s="1"/>
  <c r="F137" i="2"/>
  <c r="I137" i="2" s="1"/>
  <c r="J137" i="2" s="1"/>
  <c r="F138" i="2"/>
  <c r="I138" i="2" s="1"/>
  <c r="J138" i="2" s="1"/>
  <c r="F139" i="2"/>
  <c r="I139" i="2" s="1"/>
  <c r="J139" i="2" s="1"/>
  <c r="F140" i="2"/>
  <c r="I140" i="2" s="1"/>
  <c r="J140" i="2" s="1"/>
  <c r="F141" i="2"/>
  <c r="I141" i="2" s="1"/>
  <c r="J141" i="2" s="1"/>
  <c r="F142" i="2"/>
  <c r="I142" i="2" s="1"/>
  <c r="J142" i="2" s="1"/>
  <c r="F143" i="2"/>
  <c r="I143" i="2" s="1"/>
  <c r="J143" i="2" s="1"/>
  <c r="F144" i="2"/>
  <c r="I144" i="2" s="1"/>
  <c r="J144" i="2" s="1"/>
  <c r="F145" i="2"/>
  <c r="I145" i="2" s="1"/>
  <c r="J145" i="2" s="1"/>
  <c r="F146" i="2"/>
  <c r="I146" i="2" s="1"/>
  <c r="J146" i="2" s="1"/>
  <c r="F147" i="2"/>
  <c r="I147" i="2" s="1"/>
  <c r="J147" i="2" s="1"/>
  <c r="F148" i="2"/>
  <c r="I148" i="2" s="1"/>
  <c r="J148" i="2" s="1"/>
  <c r="F149" i="2"/>
  <c r="I149" i="2" s="1"/>
  <c r="J149" i="2" s="1"/>
  <c r="F150" i="2"/>
  <c r="I150" i="2" s="1"/>
  <c r="J150" i="2" s="1"/>
  <c r="F151" i="2"/>
  <c r="I151" i="2" s="1"/>
  <c r="J151" i="2" s="1"/>
  <c r="F152" i="2"/>
  <c r="I152" i="2" s="1"/>
  <c r="J152" i="2" s="1"/>
  <c r="F153" i="2"/>
  <c r="I153" i="2" s="1"/>
  <c r="J153" i="2" s="1"/>
  <c r="F154" i="2"/>
  <c r="I154" i="2" s="1"/>
  <c r="J154" i="2" s="1"/>
  <c r="F155" i="2"/>
  <c r="I155" i="2" s="1"/>
  <c r="J155" i="2" s="1"/>
  <c r="F156" i="2"/>
  <c r="I156" i="2" s="1"/>
  <c r="J156" i="2" s="1"/>
  <c r="F26" i="2"/>
  <c r="I26" i="2" s="1"/>
  <c r="J26" i="2" s="1"/>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G15" i="6" l="1"/>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14" i="6"/>
  <c r="G13" i="6"/>
  <c r="G12" i="6"/>
  <c r="G11" i="6"/>
  <c r="G10" i="6"/>
  <c r="C15" i="11" l="1"/>
  <c r="C14" i="11"/>
  <c r="F14" i="11" s="1"/>
  <c r="F13" i="11"/>
  <c r="B17" i="11"/>
  <c r="B19" i="11" s="1"/>
  <c r="D59" i="10"/>
  <c r="B14" i="1" s="1"/>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E10" i="9"/>
  <c r="G10" i="9" s="1"/>
  <c r="F7" i="2"/>
  <c r="I7" i="2" s="1"/>
  <c r="F15" i="11" l="1"/>
  <c r="D15" i="11"/>
  <c r="E10" i="11"/>
  <c r="C13" i="11"/>
  <c r="D14" i="11"/>
  <c r="C10" i="11"/>
  <c r="D10" i="11"/>
  <c r="F10" i="11"/>
  <c r="D13" i="11"/>
  <c r="F17" i="11" l="1"/>
  <c r="F19" i="11" s="1"/>
  <c r="C11" i="11"/>
  <c r="C12" i="11"/>
  <c r="E11" i="11"/>
  <c r="D11" i="11"/>
  <c r="D12" i="11"/>
  <c r="D17" i="11" l="1"/>
  <c r="D19" i="11" s="1"/>
  <c r="C17" i="11"/>
  <c r="C19" i="11" s="1"/>
  <c r="E17" i="11"/>
  <c r="E19" i="11" s="1"/>
  <c r="H61" i="6"/>
  <c r="B13" i="1" s="1"/>
  <c r="D59" i="5" l="1"/>
  <c r="B12" i="1" l="1"/>
  <c r="C12" i="1" s="1"/>
  <c r="F12" i="1" l="1"/>
  <c r="D12" i="1"/>
  <c r="J7" i="2"/>
  <c r="F8" i="2"/>
  <c r="F9" i="2"/>
  <c r="F10" i="2"/>
  <c r="F11" i="2"/>
  <c r="F12" i="2"/>
  <c r="F13" i="2"/>
  <c r="F14" i="2"/>
  <c r="F15" i="2"/>
  <c r="F16" i="2"/>
  <c r="F17" i="2"/>
  <c r="F18" i="2"/>
  <c r="F19" i="2"/>
  <c r="F20" i="2"/>
  <c r="F21" i="2"/>
  <c r="F22" i="2"/>
  <c r="F23" i="2"/>
  <c r="F24" i="2"/>
  <c r="F25" i="2"/>
  <c r="I25" i="2" l="1"/>
  <c r="J25" i="2" s="1"/>
  <c r="I24" i="2"/>
  <c r="J24" i="2" s="1"/>
  <c r="I23" i="2"/>
  <c r="J23" i="2" s="1"/>
  <c r="I22" i="2"/>
  <c r="J22"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 r="I9" i="2"/>
  <c r="J9" i="2" s="1"/>
  <c r="I8" i="2"/>
  <c r="J8" i="2" s="1"/>
  <c r="J158" i="2" l="1"/>
  <c r="B9" i="1" s="1"/>
  <c r="C9" i="1" s="1"/>
  <c r="C13" i="1"/>
  <c r="F13" i="1" s="1"/>
  <c r="C14" i="1"/>
  <c r="F14" i="1" s="1"/>
  <c r="D9" i="1" l="1"/>
  <c r="D11" i="1" s="1"/>
  <c r="E9" i="1"/>
  <c r="E10" i="1" s="1"/>
  <c r="E16" i="1" s="1"/>
  <c r="E18" i="1" s="1"/>
  <c r="B16" i="1"/>
  <c r="B18" i="1" s="1"/>
  <c r="F9" i="1"/>
  <c r="F16" i="1" s="1"/>
  <c r="D13" i="1"/>
  <c r="D14" i="1"/>
  <c r="C11" i="1"/>
  <c r="C10" i="1"/>
  <c r="C16" i="1" l="1"/>
  <c r="C18" i="1" s="1"/>
  <c r="F18" i="1"/>
  <c r="D10" i="1" l="1"/>
  <c r="D16" i="1" l="1"/>
  <c r="D18" i="1" s="1"/>
</calcChain>
</file>

<file path=xl/sharedStrings.xml><?xml version="1.0" encoding="utf-8"?>
<sst xmlns="http://schemas.openxmlformats.org/spreadsheetml/2006/main" count="400" uniqueCount="278">
  <si>
    <t>Introduction</t>
  </si>
  <si>
    <t>This Excel tool is designed to assist in choosing cost options and preparing a budget. It is important to note that it cannot account for all possible budget choices. Please use the tabs below to navigate the different possible costs. Only the fields highlighted in orange are editable, and many options will calculate automatically based on these inputs. However, some values, such as depreciation, must be transferred manually as they are not copied automatically. Additionally, the 'Freeform' tab is not used for automatic calculations but is provided for experimenting with numbers to explore the differences between various cost options.</t>
  </si>
  <si>
    <t xml:space="preserve"> This Excel tool is provided to assist applicants in the calculation of cost options and the preparation of their budgets. Applicants are solely responsible for selecting their preferred cost options and for the accuracy of their budget calculations. This tool is intended for guidance purposes only, and no legal rights or claims can be derived from its use.</t>
  </si>
  <si>
    <t>If you have any questions about the use of this tool, please contact your Regional Antenna. You may also do so if you detect errors or have suggestions for improvements.</t>
  </si>
  <si>
    <t>Version 1.2, published 22.07.2024</t>
  </si>
  <si>
    <t>Freehand Calculation</t>
  </si>
  <si>
    <t xml:space="preserve">This table is not connected to any other tab and only uses the numbers you enter in the orange fields in THIS tab. </t>
  </si>
  <si>
    <t>This table was created to give you the opportunity to try out different calculations without having to update all costs in detail. You can enter your expected budget free hand and it will calculate the different cost options for you.</t>
  </si>
  <si>
    <t>Attention, this table does not draw your information from any other tabs.</t>
  </si>
  <si>
    <t>Only fields in orange can be filled in</t>
  </si>
  <si>
    <t>budget by applicants</t>
  </si>
  <si>
    <t>Option 1</t>
  </si>
  <si>
    <t>Option 2</t>
  </si>
  <si>
    <t>Option 3</t>
  </si>
  <si>
    <t>Option 4</t>
  </si>
  <si>
    <t>Preparation costs</t>
  </si>
  <si>
    <t>fixed lump sum</t>
  </si>
  <si>
    <t>Staff costs</t>
  </si>
  <si>
    <t>Office and administration costs</t>
  </si>
  <si>
    <t>automatically calculated</t>
  </si>
  <si>
    <t>not eligible</t>
  </si>
  <si>
    <t>Travel and accomodation costs</t>
  </si>
  <si>
    <t>External expertise and services costs</t>
  </si>
  <si>
    <t>Equipment costs</t>
  </si>
  <si>
    <t>Costs for infrastructure and works</t>
  </si>
  <si>
    <t>Total</t>
  </si>
  <si>
    <t>ERDF grant (50%)</t>
  </si>
  <si>
    <t>Automatic Overview</t>
  </si>
  <si>
    <t>This table is calculated automatically.</t>
  </si>
  <si>
    <t>Please enter your calculations according to the cost categories in the additional foreseen tabs.</t>
  </si>
  <si>
    <t>If you prefer not to use consise cost calculations and want to enter the sums of your costs by hand, use the freehand calculation tab.</t>
  </si>
  <si>
    <t>Staff costs (automatically drawn from the tab 'staff'</t>
  </si>
  <si>
    <t>(automatically calculated per cost option)</t>
  </si>
  <si>
    <t>External expertise and services costs (automatically drawn from the tab 'external expertise &amp; services')</t>
  </si>
  <si>
    <t>Equipment costs (automatically drawn from the tab 'equipment')</t>
  </si>
  <si>
    <t>Costs for infrastructure and works (automatically drawn from the tab 'infastructure &amp; works')</t>
  </si>
  <si>
    <t>Staff Cost Calculation</t>
  </si>
  <si>
    <r>
      <t>Staff Costs</t>
    </r>
    <r>
      <rPr>
        <sz val="10"/>
        <color theme="4"/>
        <rFont val="Arial"/>
        <family val="2"/>
      </rPr>
      <t xml:space="preserve"> (Please select the monthly growth salary ranges and precentage dedicated to the project of each employee)</t>
    </r>
  </si>
  <si>
    <t>Choose the country BEFORE you choose the monthly gross salary</t>
  </si>
  <si>
    <t>Employee #</t>
  </si>
  <si>
    <t>Name employee</t>
  </si>
  <si>
    <t>Function</t>
  </si>
  <si>
    <t>Country of employment (drop-down)</t>
  </si>
  <si>
    <t>Monthly gross salary first full month of project implementation (drop-down)</t>
  </si>
  <si>
    <t>Applicable hourly rate (automatically generated)</t>
  </si>
  <si>
    <t>Percentage dedicated to project (enter in %)</t>
  </si>
  <si>
    <t>Amount of months dedicated to the project (1-36)</t>
  </si>
  <si>
    <t>Monthly costs (per active month)</t>
  </si>
  <si>
    <t>total costs for the project</t>
  </si>
  <si>
    <t>Employee 1</t>
  </si>
  <si>
    <t>John Doe</t>
  </si>
  <si>
    <t>Project Lead</t>
  </si>
  <si>
    <t>Germany</t>
  </si>
  <si>
    <t>Between € 5.050 and € 6.249</t>
  </si>
  <si>
    <t>Employee 2</t>
  </si>
  <si>
    <t>Marie Dupont</t>
  </si>
  <si>
    <t>Manager</t>
  </si>
  <si>
    <t>Belgium</t>
  </si>
  <si>
    <t>Between € 5.500 and € 6.349</t>
  </si>
  <si>
    <t>Employee 3</t>
  </si>
  <si>
    <t>Maxi Mustermann</t>
  </si>
  <si>
    <t>Researcher</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</si>
  <si>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</si>
  <si>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</si>
  <si>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</si>
  <si>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</si>
  <si>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</si>
  <si>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</si>
  <si>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</si>
  <si>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</si>
  <si>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</si>
  <si>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</si>
  <si>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</si>
  <si>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</si>
  <si>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</si>
  <si>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</si>
  <si>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</si>
  <si>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</si>
  <si>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</si>
  <si>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</si>
  <si>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</si>
  <si>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</si>
  <si>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</si>
  <si>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</si>
  <si>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</si>
  <si>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</si>
  <si>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</si>
  <si>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</si>
  <si>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</si>
  <si>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</si>
  <si>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</si>
  <si>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</si>
  <si>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</si>
  <si>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</si>
  <si>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</si>
  <si>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</si>
  <si>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</si>
  <si>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</si>
  <si>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</si>
  <si>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</si>
  <si>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</si>
  <si>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</si>
  <si>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</si>
  <si>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</si>
  <si>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</si>
  <si>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</si>
  <si>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</si>
  <si>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</si>
  <si>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</si>
  <si>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</si>
  <si>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</si>
  <si>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</si>
  <si>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</si>
  <si>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</si>
  <si>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</si>
  <si>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</si>
  <si>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</si>
  <si>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</si>
  <si>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</si>
  <si>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</si>
  <si>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</si>
  <si>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</si>
  <si>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</si>
  <si>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</si>
  <si>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</si>
  <si>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</si>
  <si>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</si>
  <si>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</si>
  <si>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</si>
  <si>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</si>
  <si>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</si>
  <si>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</si>
  <si>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</si>
  <si>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</si>
  <si>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</si>
  <si>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</si>
  <si>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</si>
  <si>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</si>
  <si>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</si>
  <si>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</si>
  <si>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</si>
  <si>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</si>
  <si>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</si>
  <si>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</si>
  <si>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</si>
  <si>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</si>
  <si>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</si>
  <si>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</si>
  <si>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</si>
  <si>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</si>
  <si>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</si>
  <si>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</si>
  <si>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</si>
  <si>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</si>
  <si>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</si>
  <si>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</si>
  <si>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</si>
  <si>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</si>
  <si>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</si>
  <si>
    <t>Employee 101</t>
  </si>
  <si>
    <t>Employee 102</t>
  </si>
  <si>
    <t>Employee 103</t>
  </si>
  <si>
    <t>Employee 104</t>
  </si>
  <si>
    <t>Employee 105</t>
  </si>
  <si>
    <t>Employee 106</t>
  </si>
  <si>
    <t>Employee 107</t>
  </si>
  <si>
    <t>Employee 108</t>
  </si>
  <si>
    <t>Employee 109</t>
  </si>
  <si>
    <t>Employee 110</t>
  </si>
  <si>
    <t>Employee 111</t>
  </si>
  <si>
    <t>Employee 112</t>
  </si>
  <si>
    <t>Employee 113</t>
  </si>
  <si>
    <t>Employee 114</t>
  </si>
  <si>
    <t>Employee 115</t>
  </si>
  <si>
    <t>Employee 116</t>
  </si>
  <si>
    <t>Employee 117</t>
  </si>
  <si>
    <t>Employee 118</t>
  </si>
  <si>
    <t>Employee 119</t>
  </si>
  <si>
    <t>Employee 120</t>
  </si>
  <si>
    <t>Employee 121</t>
  </si>
  <si>
    <t>Employee 122</t>
  </si>
  <si>
    <t>Employee 123</t>
  </si>
  <si>
    <t>Employee 124</t>
  </si>
  <si>
    <t>Employee 125</t>
  </si>
  <si>
    <t>Employee 126</t>
  </si>
  <si>
    <t>Employee 127</t>
  </si>
  <si>
    <t>Employee 128</t>
  </si>
  <si>
    <t>Employee 129</t>
  </si>
  <si>
    <t>Employee 130</t>
  </si>
  <si>
    <t>Employee 131</t>
  </si>
  <si>
    <t>Employee 132</t>
  </si>
  <si>
    <t>Employee 133</t>
  </si>
  <si>
    <t>Employee 134</t>
  </si>
  <si>
    <t>Employee 135</t>
  </si>
  <si>
    <t>Employee 136</t>
  </si>
  <si>
    <t>Employee 137</t>
  </si>
  <si>
    <t>Employee 138</t>
  </si>
  <si>
    <t>Employee 139</t>
  </si>
  <si>
    <t>Employee 140</t>
  </si>
  <si>
    <t>Employee 141</t>
  </si>
  <si>
    <t>Employee 142</t>
  </si>
  <si>
    <t>Employee 143</t>
  </si>
  <si>
    <t>Employee 144</t>
  </si>
  <si>
    <t>Employee 145</t>
  </si>
  <si>
    <t>Employee 146</t>
  </si>
  <si>
    <t>Employee 147</t>
  </si>
  <si>
    <t>Employee 148</t>
  </si>
  <si>
    <t>Employee 149</t>
  </si>
  <si>
    <t>Employee 150</t>
  </si>
  <si>
    <t>Total Staff Costs</t>
  </si>
  <si>
    <t>External Expertise &amp; Service Costs Calculation</t>
  </si>
  <si>
    <t>External Expertise &amp; Services Costs</t>
  </si>
  <si>
    <t>With option 3 these costs are calculated as a lumpsum based on the staff costs.</t>
  </si>
  <si>
    <t>Within Option 1, 2 and 4 these cost must be recorded individually.</t>
  </si>
  <si>
    <t>Position #</t>
  </si>
  <si>
    <t>Item</t>
  </si>
  <si>
    <t>Costs</t>
  </si>
  <si>
    <t>Service ABC</t>
  </si>
  <si>
    <t>XYZ</t>
  </si>
  <si>
    <t>Sum</t>
  </si>
  <si>
    <t>Equipment Costs Calculation</t>
  </si>
  <si>
    <t>In this table you can calculate the equipment costs. The table will tell you if depreciation costs must be calculated. Please use the tab 'depreciation' to calculate the depreciation and transfer the amount by hand.</t>
  </si>
  <si>
    <t>Category</t>
  </si>
  <si>
    <r>
      <t>Consumption</t>
    </r>
    <r>
      <rPr>
        <sz val="11"/>
        <color theme="1"/>
        <rFont val="Calibri"/>
        <family val="2"/>
        <scheme val="minor"/>
      </rPr>
      <t xml:space="preserve"> (drop down)</t>
    </r>
  </si>
  <si>
    <r>
      <t>Depreciation</t>
    </r>
    <r>
      <rPr>
        <sz val="11"/>
        <color theme="1"/>
        <rFont val="Calibri"/>
        <family val="2"/>
        <scheme val="minor"/>
      </rPr>
      <t xml:space="preserve"> (drop down)</t>
    </r>
  </si>
  <si>
    <t>ABC</t>
  </si>
  <si>
    <t>Office equipment</t>
  </si>
  <si>
    <t>consumable</t>
  </si>
  <si>
    <t>no depreciation necessary</t>
  </si>
  <si>
    <t>DEF</t>
  </si>
  <si>
    <t>Furniture &amp; fittings</t>
  </si>
  <si>
    <t>nonconsumable</t>
  </si>
  <si>
    <t>project specific use</t>
  </si>
  <si>
    <t>GHI</t>
  </si>
  <si>
    <t>IT hardware &amp; software</t>
  </si>
  <si>
    <t>max. 10.000€</t>
  </si>
  <si>
    <t>JKL</t>
  </si>
  <si>
    <t>Laboratory equipment</t>
  </si>
  <si>
    <t>max. 3 year economic lifetime</t>
  </si>
  <si>
    <t>MNO</t>
  </si>
  <si>
    <t>Tools or devices</t>
  </si>
  <si>
    <t>none of the above</t>
  </si>
  <si>
    <t>When choosing the real cost option equipment needs to be reported on. Equipment costs include expenditure to finance the purchase, rent or lease of equipment by a beneficiary, necessary to achieve the objectives of the project. Equipment costs are limited to the following items: Office equipment, IT hardware and software, Furniture and fittings, Laboratory equipment, Machines and instruments, Tools or devices, Vehicles, and Other specific equipment needed for operations.</t>
  </si>
  <si>
    <r>
      <rPr>
        <b/>
        <sz val="12"/>
        <color theme="4"/>
        <rFont val="Calibri"/>
        <family val="2"/>
        <scheme val="minor"/>
      </rPr>
      <t>Depreciation Calculation</t>
    </r>
    <r>
      <rPr>
        <sz val="12"/>
        <color theme="4"/>
        <rFont val="Calibri"/>
        <family val="2"/>
        <scheme val="minor"/>
      </rPr>
      <t xml:space="preserve"> (please add to Equipment by hand)</t>
    </r>
  </si>
  <si>
    <t>Depreciation</t>
  </si>
  <si>
    <t>If necessary according to the tab Equipment please use this table to calculate the depreciation of items. Transfer the declarable costs to the tab Equipment by hand.</t>
  </si>
  <si>
    <t>Depreciation costs are the purchase value minus residual value divided by the economic lifetime.</t>
  </si>
  <si>
    <t>Items with an economic lifetime of less than 3 years do not need to be depreciated.</t>
  </si>
  <si>
    <t>Item #</t>
  </si>
  <si>
    <t>Purchase value</t>
  </si>
  <si>
    <t>residual value</t>
  </si>
  <si>
    <t>economic lifetime in months</t>
  </si>
  <si>
    <t>depreciation costs</t>
  </si>
  <si>
    <t>duration of use during the project (in months)</t>
  </si>
  <si>
    <t>declarable costs for the item in total</t>
  </si>
  <si>
    <t>please transfer this information to the tab 'equipment'</t>
  </si>
  <si>
    <t>Infrastructure &amp; Works Costs Calculation</t>
  </si>
  <si>
    <t>UVW</t>
  </si>
  <si>
    <t>Pull Down Sources</t>
  </si>
  <si>
    <t xml:space="preserve"> This tab is soley where all programme information is pulled from. You do not need to pay this tab any attention and cannot change any information within it.</t>
  </si>
  <si>
    <t>Monthly Gross Salary Ranges</t>
  </si>
  <si>
    <t>Country</t>
  </si>
  <si>
    <t>Netherlands</t>
  </si>
  <si>
    <t>Under € 2.900</t>
  </si>
  <si>
    <t>Under € 3.900</t>
  </si>
  <si>
    <t>Between € 2.900 and € 3.749</t>
  </si>
  <si>
    <t>Between € 3.900 and € 5.049</t>
  </si>
  <si>
    <t>Between € 3.750 and € 4.649</t>
  </si>
  <si>
    <t>Between € 4.650 and € 5.499</t>
  </si>
  <si>
    <t>Between € 6.250 and € 7.399</t>
  </si>
  <si>
    <t>Between € 7.400 and € 8.449</t>
  </si>
  <si>
    <t>Above € 6.350</t>
  </si>
  <si>
    <t>Above € 8.500</t>
  </si>
  <si>
    <t>Equipment Costs</t>
  </si>
  <si>
    <t>Categories</t>
  </si>
  <si>
    <t>Machines &amp; instruments</t>
  </si>
  <si>
    <t>Vehicles</t>
  </si>
  <si>
    <t>other specific equipment needed for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</si>
</sst>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 #,##0_ ;_ &quot;€&quot;\ * \-#,##0_ ;_ &quot;€&quot;\ * &quot;-&quot;_ ;_ @_ "/>
    <numFmt numFmtId="44" formatCode="_ &quot;€&quot;\ * #,##0.00_ ;_ &quot;€&quot;\ * \-#,##0.00_ ;_ &quot;€&quot;\ * &quot;-&quot;??_ ;_ @_ "/>
    <numFmt numFmtId="43" formatCode="_ * #,##0.00_ ;_ * \-#,##0.00_ ;_ * &quot;-&quot;??_ ;_ @_ "/>
    <numFmt numFmtId="164" formatCode="_ * #,##0_ ;_ * \-#,##0_ ;_ * &quot;-&quot;??_ ;_ @_ "/>
    <numFmt numFmtId="165" formatCode="&quot;€&quot;\ #,##0"/>
  </numFmts>
  <fonts count="19">
    <font>
      <sz val="11"/>
      <color theme="1"/>
      <name val="Calibri"/>
      <family val="2"/>
      <scheme val="minor"/>
    </font>
    <font>
      <sz val="11"/>
      <color theme="1"/>
      <name val="Calibri"/>
      <family val="2"/>
      <scheme val="minor"/>
    </font>
    <font>
      <i/>
      <sz val="8"/>
      <color theme="1"/>
      <name val="Calibri"/>
      <family val="2"/>
      <scheme val="minor"/>
    </font>
    <font>
      <b/>
      <sz val="11"/>
      <color theme="1"/>
      <name val="Calibri"/>
      <family val="2"/>
      <scheme val="minor"/>
    </font>
    <font>
      <b/>
      <sz val="10"/>
      <color theme="1"/>
      <name val="Arial"/>
      <family val="2"/>
    </font>
    <font>
      <sz val="11"/>
      <color theme="0"/>
      <name val="Calibri"/>
      <family val="2"/>
      <scheme val="minor"/>
    </font>
    <font>
      <b/>
      <sz val="11"/>
      <color theme="1"/>
      <name val="Arial"/>
      <family val="2"/>
    </font>
    <font>
      <sz val="11"/>
      <color rgb="FFFF0000"/>
      <name val="Calibri"/>
      <family val="2"/>
      <scheme val="minor"/>
    </font>
    <font>
      <sz val="11"/>
      <name val="Calibri"/>
      <family val="2"/>
      <scheme val="minor"/>
    </font>
    <font>
      <b/>
      <sz val="11"/>
      <name val="Calibri"/>
      <family val="2"/>
      <scheme val="minor"/>
    </font>
    <font>
      <sz val="11"/>
      <color theme="4"/>
      <name val="Calibri"/>
      <family val="2"/>
      <scheme val="minor"/>
    </font>
    <font>
      <b/>
      <sz val="11"/>
      <color theme="4"/>
      <name val="Calibri"/>
      <family val="2"/>
      <scheme val="minor"/>
    </font>
    <font>
      <sz val="11"/>
      <color theme="4" tint="0.59999389629810485"/>
      <name val="Calibri"/>
      <family val="2"/>
      <scheme val="minor"/>
    </font>
    <font>
      <b/>
      <sz val="11"/>
      <color theme="4" tint="0.59999389629810485"/>
      <name val="Calibri"/>
      <family val="2"/>
      <scheme val="minor"/>
    </font>
    <font>
      <b/>
      <sz val="11"/>
      <color theme="4"/>
      <name val="Arial"/>
      <family val="2"/>
    </font>
    <font>
      <b/>
      <sz val="10"/>
      <color theme="4"/>
      <name val="Arial"/>
      <family val="2"/>
    </font>
    <font>
      <sz val="10"/>
      <color theme="4"/>
      <name val="Arial"/>
      <family val="2"/>
    </font>
    <font>
      <b/>
      <sz val="12"/>
      <color theme="4"/>
      <name val="Calibri"/>
      <family val="2"/>
      <scheme val="minor"/>
    </font>
    <font>
      <sz val="12"/>
      <color theme="4"/>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ECAFA"/>
        <bgColor indexed="64"/>
      </patternFill>
    </fill>
  </fills>
  <borders count="4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double">
        <color indexed="64"/>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thin">
        <color auto="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right style="medium">
        <color indexed="64"/>
      </right>
      <top/>
      <bottom/>
      <diagonal/>
    </border>
  </borders>
  <cellStyleXfs count="2">
    <xf numFmtId="0" fontId="0" fillId="0" borderId="0"/>
    <xf numFmtId="43" fontId="1" fillId="0" borderId="0" applyFont="0" applyFill="0" applyBorder="0" applyAlignment="0" applyProtection="0"/>
  </cellStyleXfs>
  <cellXfs count="121">
    <xf numFmtId="0" fontId="0" fillId="0" borderId="0" xfId="0"/>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5" xfId="0" applyBorder="1" applyAlignment="1">
      <alignment wrapText="1"/>
    </xf>
    <xf numFmtId="164" fontId="0" fillId="0" borderId="5" xfId="1" applyNumberFormat="1" applyFont="1" applyBorder="1" applyAlignment="1">
      <alignment wrapText="1"/>
    </xf>
    <xf numFmtId="164" fontId="0" fillId="0" borderId="4" xfId="1" applyNumberFormat="1" applyFont="1" applyBorder="1" applyAlignment="1">
      <alignment wrapText="1"/>
    </xf>
    <xf numFmtId="0" fontId="0" fillId="0" borderId="7" xfId="0" applyBorder="1" applyAlignment="1">
      <alignment wrapText="1"/>
    </xf>
    <xf numFmtId="164" fontId="0" fillId="0" borderId="6" xfId="1" applyNumberFormat="1" applyFont="1" applyBorder="1" applyAlignment="1">
      <alignment wrapText="1"/>
    </xf>
    <xf numFmtId="0" fontId="0" fillId="0" borderId="12" xfId="0" applyBorder="1" applyAlignment="1">
      <alignment wrapText="1"/>
    </xf>
    <xf numFmtId="0" fontId="0" fillId="0" borderId="13" xfId="0" applyBorder="1" applyAlignment="1">
      <alignment wrapText="1"/>
    </xf>
    <xf numFmtId="0" fontId="0" fillId="0" borderId="14" xfId="0" applyBorder="1" applyAlignment="1">
      <alignment wrapText="1"/>
    </xf>
    <xf numFmtId="164" fontId="0" fillId="0" borderId="12" xfId="1" applyNumberFormat="1" applyFont="1" applyBorder="1" applyAlignment="1">
      <alignment wrapText="1"/>
    </xf>
    <xf numFmtId="164" fontId="0" fillId="0" borderId="13" xfId="1" applyNumberFormat="1" applyFont="1" applyBorder="1" applyAlignment="1">
      <alignment wrapText="1"/>
    </xf>
    <xf numFmtId="164" fontId="0" fillId="0" borderId="14" xfId="1" applyNumberFormat="1" applyFont="1" applyBorder="1" applyAlignment="1">
      <alignment wrapText="1"/>
    </xf>
    <xf numFmtId="164" fontId="0" fillId="0" borderId="15" xfId="1" applyNumberFormat="1" applyFont="1" applyBorder="1" applyAlignment="1">
      <alignment wrapText="1"/>
    </xf>
    <xf numFmtId="164" fontId="0" fillId="0" borderId="16" xfId="1" applyNumberFormat="1" applyFont="1" applyBorder="1" applyAlignment="1">
      <alignment wrapText="1"/>
    </xf>
    <xf numFmtId="164" fontId="0" fillId="0" borderId="17" xfId="1" applyNumberFormat="1" applyFont="1" applyBorder="1" applyAlignment="1">
      <alignment wrapText="1"/>
    </xf>
    <xf numFmtId="164" fontId="0" fillId="0" borderId="9" xfId="1" applyNumberFormat="1" applyFont="1" applyBorder="1" applyAlignment="1">
      <alignment wrapText="1"/>
    </xf>
    <xf numFmtId="164" fontId="0" fillId="0" borderId="10" xfId="1" applyNumberFormat="1" applyFont="1" applyBorder="1" applyAlignment="1">
      <alignment wrapText="1"/>
    </xf>
    <xf numFmtId="164" fontId="0" fillId="0" borderId="11" xfId="1" applyNumberFormat="1" applyFont="1" applyBorder="1" applyAlignment="1">
      <alignment wrapText="1"/>
    </xf>
    <xf numFmtId="0" fontId="0" fillId="0" borderId="21" xfId="0" applyBorder="1" applyAlignment="1">
      <alignment wrapText="1"/>
    </xf>
    <xf numFmtId="164" fontId="0" fillId="0" borderId="22" xfId="1" applyNumberFormat="1" applyFont="1" applyBorder="1" applyAlignment="1">
      <alignment wrapText="1"/>
    </xf>
    <xf numFmtId="0" fontId="0" fillId="2" borderId="8" xfId="0" applyFill="1" applyBorder="1" applyAlignment="1">
      <alignment wrapText="1"/>
    </xf>
    <xf numFmtId="164" fontId="0" fillId="2" borderId="1" xfId="1" applyNumberFormat="1" applyFont="1" applyFill="1" applyBorder="1" applyAlignment="1">
      <alignment wrapText="1"/>
    </xf>
    <xf numFmtId="164" fontId="0" fillId="2" borderId="18" xfId="1" applyNumberFormat="1" applyFont="1" applyFill="1" applyBorder="1" applyAlignment="1">
      <alignment wrapText="1"/>
    </xf>
    <xf numFmtId="164" fontId="0" fillId="2" borderId="19" xfId="1" applyNumberFormat="1" applyFont="1" applyFill="1" applyBorder="1" applyAlignment="1">
      <alignment wrapText="1"/>
    </xf>
    <xf numFmtId="164" fontId="0" fillId="2" borderId="20" xfId="1" applyNumberFormat="1" applyFont="1" applyFill="1" applyBorder="1" applyAlignment="1">
      <alignment wrapText="1"/>
    </xf>
    <xf numFmtId="0" fontId="0" fillId="3" borderId="2" xfId="0" applyFill="1" applyBorder="1" applyAlignment="1">
      <alignment wrapText="1"/>
    </xf>
    <xf numFmtId="164" fontId="0" fillId="3" borderId="5" xfId="1" applyNumberFormat="1" applyFont="1" applyFill="1" applyBorder="1" applyAlignment="1">
      <alignment wrapText="1"/>
    </xf>
    <xf numFmtId="164" fontId="0" fillId="3" borderId="12" xfId="1" applyNumberFormat="1" applyFont="1" applyFill="1" applyBorder="1" applyAlignment="1">
      <alignment wrapText="1"/>
    </xf>
    <xf numFmtId="164" fontId="0" fillId="3" borderId="13" xfId="1" applyNumberFormat="1" applyFont="1" applyFill="1" applyBorder="1" applyAlignment="1">
      <alignment wrapText="1"/>
    </xf>
    <xf numFmtId="164" fontId="0" fillId="3" borderId="14" xfId="1" applyNumberFormat="1" applyFont="1" applyFill="1" applyBorder="1" applyAlignment="1">
      <alignment wrapText="1"/>
    </xf>
    <xf numFmtId="0" fontId="4" fillId="0" borderId="0" xfId="0" applyFont="1"/>
    <xf numFmtId="0" fontId="4" fillId="0" borderId="0" xfId="0" applyFont="1" applyAlignment="1">
      <alignment wrapText="1"/>
    </xf>
    <xf numFmtId="0" fontId="4" fillId="0" borderId="0" xfId="0" applyFont="1" applyAlignment="1">
      <alignment horizontal="right"/>
    </xf>
    <xf numFmtId="42" fontId="0" fillId="0" borderId="28" xfId="0" applyNumberFormat="1" applyBorder="1"/>
    <xf numFmtId="0" fontId="0" fillId="0" borderId="30" xfId="0" applyBorder="1"/>
    <xf numFmtId="0" fontId="0" fillId="0" borderId="26" xfId="0" applyBorder="1"/>
    <xf numFmtId="0" fontId="3" fillId="0" borderId="0" xfId="0" applyFont="1"/>
    <xf numFmtId="0" fontId="3" fillId="4" borderId="31" xfId="0" applyFont="1" applyFill="1" applyBorder="1"/>
    <xf numFmtId="0" fontId="0" fillId="4" borderId="32" xfId="0" applyFill="1" applyBorder="1"/>
    <xf numFmtId="42" fontId="3" fillId="4" borderId="33" xfId="0" applyNumberFormat="1" applyFont="1" applyFill="1" applyBorder="1"/>
    <xf numFmtId="42" fontId="3" fillId="0" borderId="29" xfId="0" applyNumberFormat="1" applyFont="1" applyBorder="1"/>
    <xf numFmtId="42" fontId="3" fillId="0" borderId="26" xfId="0" applyNumberFormat="1" applyFont="1" applyBorder="1"/>
    <xf numFmtId="0" fontId="3" fillId="4" borderId="34" xfId="0" applyFont="1" applyFill="1" applyBorder="1"/>
    <xf numFmtId="0" fontId="3" fillId="4" borderId="35" xfId="0" applyFont="1" applyFill="1" applyBorder="1"/>
    <xf numFmtId="165" fontId="3" fillId="4" borderId="36" xfId="0" applyNumberFormat="1" applyFont="1" applyFill="1" applyBorder="1"/>
    <xf numFmtId="0" fontId="3" fillId="0" borderId="26" xfId="0" applyFont="1" applyBorder="1"/>
    <xf numFmtId="0" fontId="0" fillId="0" borderId="31" xfId="0" applyBorder="1"/>
    <xf numFmtId="0" fontId="3" fillId="0" borderId="33" xfId="0" applyFont="1" applyBorder="1"/>
    <xf numFmtId="164" fontId="0" fillId="4" borderId="23" xfId="1" applyNumberFormat="1" applyFont="1" applyFill="1" applyBorder="1" applyAlignment="1">
      <alignment wrapText="1"/>
    </xf>
    <xf numFmtId="164" fontId="0" fillId="4" borderId="24" xfId="1" applyNumberFormat="1" applyFont="1" applyFill="1" applyBorder="1" applyAlignment="1">
      <alignment wrapText="1"/>
    </xf>
    <xf numFmtId="164" fontId="0" fillId="4" borderId="25" xfId="1" applyNumberFormat="1" applyFont="1" applyFill="1" applyBorder="1" applyAlignment="1">
      <alignment wrapText="1"/>
    </xf>
    <xf numFmtId="164" fontId="2" fillId="4" borderId="25" xfId="1" quotePrefix="1" applyNumberFormat="1" applyFont="1" applyFill="1" applyBorder="1" applyAlignment="1">
      <alignment horizontal="center" vertical="center" wrapText="1"/>
    </xf>
    <xf numFmtId="0" fontId="3" fillId="5" borderId="0" xfId="0" applyFont="1" applyFill="1"/>
    <xf numFmtId="0" fontId="3" fillId="5" borderId="0" xfId="0" applyFont="1" applyFill="1" applyAlignment="1">
      <alignment wrapText="1"/>
    </xf>
    <xf numFmtId="0" fontId="0" fillId="5" borderId="8" xfId="0" applyFill="1" applyBorder="1" applyAlignment="1">
      <alignment wrapText="1"/>
    </xf>
    <xf numFmtId="0" fontId="0" fillId="5" borderId="1" xfId="0" applyFill="1" applyBorder="1" applyAlignment="1">
      <alignment horizontal="center" wrapText="1"/>
    </xf>
    <xf numFmtId="0" fontId="0" fillId="5" borderId="18" xfId="0" applyFill="1" applyBorder="1" applyAlignment="1">
      <alignment horizontal="center" wrapText="1"/>
    </xf>
    <xf numFmtId="0" fontId="0" fillId="5" borderId="19" xfId="0" applyFill="1" applyBorder="1" applyAlignment="1">
      <alignment horizontal="center" wrapText="1"/>
    </xf>
    <xf numFmtId="0" fontId="0" fillId="5" borderId="20" xfId="0" applyFill="1" applyBorder="1" applyAlignment="1">
      <alignment horizontal="center" wrapText="1"/>
    </xf>
    <xf numFmtId="0" fontId="3" fillId="5" borderId="27" xfId="0" applyFont="1" applyFill="1" applyBorder="1"/>
    <xf numFmtId="0" fontId="3" fillId="5" borderId="28" xfId="0" applyFont="1" applyFill="1" applyBorder="1"/>
    <xf numFmtId="0" fontId="3" fillId="5" borderId="29" xfId="0" applyFont="1" applyFill="1" applyBorder="1"/>
    <xf numFmtId="0" fontId="3" fillId="5" borderId="28" xfId="0" applyFont="1" applyFill="1" applyBorder="1" applyAlignment="1">
      <alignment wrapText="1"/>
    </xf>
    <xf numFmtId="0" fontId="3" fillId="5" borderId="27" xfId="0" applyFont="1" applyFill="1" applyBorder="1" applyAlignment="1">
      <alignment vertical="top" wrapText="1"/>
    </xf>
    <xf numFmtId="0" fontId="3" fillId="5" borderId="28" xfId="0" applyFont="1" applyFill="1" applyBorder="1" applyAlignment="1">
      <alignment vertical="top" wrapText="1"/>
    </xf>
    <xf numFmtId="0" fontId="3" fillId="5" borderId="29" xfId="0" applyFont="1" applyFill="1" applyBorder="1" applyAlignment="1">
      <alignment vertical="top" wrapText="1"/>
    </xf>
    <xf numFmtId="0" fontId="6" fillId="0" borderId="0" xfId="0" applyFont="1"/>
    <xf numFmtId="164" fontId="0" fillId="0" borderId="22" xfId="1" applyNumberFormat="1" applyFont="1" applyBorder="1" applyAlignment="1" applyProtection="1">
      <alignment wrapText="1"/>
    </xf>
    <xf numFmtId="164" fontId="8" fillId="6" borderId="22" xfId="1" applyNumberFormat="1" applyFont="1" applyFill="1" applyBorder="1" applyAlignment="1" applyProtection="1">
      <alignment wrapText="1"/>
      <protection locked="0"/>
    </xf>
    <xf numFmtId="164" fontId="0" fillId="6" borderId="22" xfId="1" applyNumberFormat="1" applyFont="1" applyFill="1" applyBorder="1" applyAlignment="1" applyProtection="1">
      <alignment wrapText="1"/>
      <protection locked="0"/>
    </xf>
    <xf numFmtId="0" fontId="0" fillId="6" borderId="27" xfId="0" applyFill="1" applyBorder="1" applyProtection="1">
      <protection locked="0"/>
    </xf>
    <xf numFmtId="0" fontId="0" fillId="6" borderId="28" xfId="0" applyFill="1" applyBorder="1" applyProtection="1">
      <protection locked="0"/>
    </xf>
    <xf numFmtId="44" fontId="0" fillId="6" borderId="28" xfId="0" applyNumberFormat="1" applyFill="1" applyBorder="1" applyAlignment="1" applyProtection="1">
      <alignment wrapText="1"/>
      <protection locked="0"/>
    </xf>
    <xf numFmtId="0" fontId="0" fillId="6" borderId="30" xfId="0" applyFill="1" applyBorder="1" applyProtection="1">
      <protection locked="0"/>
    </xf>
    <xf numFmtId="0" fontId="0" fillId="6" borderId="0" xfId="0" applyFill="1" applyProtection="1">
      <protection locked="0"/>
    </xf>
    <xf numFmtId="9" fontId="0" fillId="6" borderId="28" xfId="0" applyNumberFormat="1" applyFill="1" applyBorder="1" applyProtection="1">
      <protection locked="0"/>
    </xf>
    <xf numFmtId="165" fontId="0" fillId="6" borderId="26" xfId="0" applyNumberFormat="1" applyFill="1" applyBorder="1" applyProtection="1">
      <protection locked="0"/>
    </xf>
    <xf numFmtId="0" fontId="0" fillId="6" borderId="0" xfId="0" applyFill="1"/>
    <xf numFmtId="0" fontId="0" fillId="6" borderId="32" xfId="0" applyFill="1" applyBorder="1" applyProtection="1">
      <protection locked="0"/>
    </xf>
    <xf numFmtId="0" fontId="7" fillId="0" borderId="0" xfId="0" applyFont="1"/>
    <xf numFmtId="0" fontId="5" fillId="0" borderId="0" xfId="0" applyFont="1"/>
    <xf numFmtId="0" fontId="9" fillId="0" borderId="0" xfId="0" applyFont="1"/>
    <xf numFmtId="0" fontId="8" fillId="0" borderId="0" xfId="0" applyFont="1"/>
    <xf numFmtId="0" fontId="12" fillId="0" borderId="0" xfId="0" applyFont="1"/>
    <xf numFmtId="0" fontId="13" fillId="0" borderId="0" xfId="0" applyFont="1"/>
    <xf numFmtId="0" fontId="11" fillId="0" borderId="0" xfId="0" applyFont="1" applyAlignment="1">
      <alignment wrapText="1"/>
    </xf>
    <xf numFmtId="0" fontId="10" fillId="0" borderId="0" xfId="0" applyFont="1" applyAlignment="1">
      <alignment wrapText="1"/>
    </xf>
    <xf numFmtId="0" fontId="10" fillId="0" borderId="0" xfId="0" applyFont="1"/>
    <xf numFmtId="0" fontId="14" fillId="0" borderId="0" xfId="0" applyFont="1" applyAlignment="1">
      <alignment wrapText="1"/>
    </xf>
    <xf numFmtId="0" fontId="10" fillId="6" borderId="0" xfId="0" applyFont="1" applyFill="1"/>
    <xf numFmtId="0" fontId="14" fillId="0" borderId="0" xfId="0" applyFont="1"/>
    <xf numFmtId="0" fontId="15" fillId="0" borderId="0" xfId="0" applyFont="1"/>
    <xf numFmtId="0" fontId="16" fillId="0" borderId="0" xfId="0" applyFont="1"/>
    <xf numFmtId="0" fontId="17" fillId="0" borderId="0" xfId="0" applyFont="1"/>
    <xf numFmtId="0" fontId="11" fillId="0" borderId="0" xfId="0" applyFont="1"/>
    <xf numFmtId="0" fontId="0" fillId="0" borderId="0" xfId="0" applyAlignment="1">
      <alignment horizontal="left" vertical="top" wrapText="1"/>
    </xf>
    <xf numFmtId="0" fontId="18" fillId="0" borderId="0" xfId="0" applyFont="1"/>
    <xf numFmtId="3" fontId="0" fillId="0" borderId="5" xfId="0" applyNumberFormat="1" applyBorder="1" applyAlignment="1">
      <alignment wrapText="1"/>
    </xf>
    <xf numFmtId="3" fontId="0" fillId="4" borderId="12" xfId="0" applyNumberFormat="1" applyFill="1" applyBorder="1" applyAlignment="1">
      <alignment wrapText="1"/>
    </xf>
    <xf numFmtId="164" fontId="0" fillId="4" borderId="37" xfId="1" applyNumberFormat="1" applyFont="1" applyFill="1" applyBorder="1" applyAlignment="1">
      <alignment wrapText="1"/>
    </xf>
    <xf numFmtId="3" fontId="0" fillId="4" borderId="0" xfId="0" applyNumberFormat="1" applyFill="1" applyAlignment="1">
      <alignment wrapText="1"/>
    </xf>
    <xf numFmtId="3" fontId="0" fillId="4" borderId="2" xfId="0" applyNumberFormat="1" applyFill="1" applyBorder="1" applyAlignment="1">
      <alignment wrapText="1"/>
    </xf>
    <xf numFmtId="0" fontId="0" fillId="0" borderId="38" xfId="0" applyBorder="1" applyAlignment="1">
      <alignment wrapText="1"/>
    </xf>
    <xf numFmtId="0" fontId="0" fillId="0" borderId="39" xfId="0" applyBorder="1" applyAlignment="1">
      <alignment wrapText="1"/>
    </xf>
    <xf numFmtId="0" fontId="0" fillId="0" borderId="40" xfId="0" applyBorder="1" applyAlignment="1">
      <alignment wrapText="1"/>
    </xf>
    <xf numFmtId="3" fontId="0" fillId="4" borderId="41" xfId="0" applyNumberFormat="1" applyFill="1" applyBorder="1" applyAlignment="1">
      <alignment wrapText="1"/>
    </xf>
    <xf numFmtId="164" fontId="0" fillId="7" borderId="22" xfId="1" applyNumberFormat="1" applyFont="1" applyFill="1" applyBorder="1" applyAlignment="1">
      <alignment wrapText="1"/>
    </xf>
    <xf numFmtId="3" fontId="0" fillId="4" borderId="13" xfId="0" applyNumberFormat="1" applyFill="1" applyBorder="1" applyAlignment="1">
      <alignment wrapText="1"/>
    </xf>
    <xf numFmtId="3" fontId="0" fillId="4" borderId="14" xfId="0" applyNumberFormat="1" applyFill="1" applyBorder="1" applyAlignment="1">
      <alignment wrapText="1"/>
    </xf>
    <xf numFmtId="44" fontId="0" fillId="6" borderId="0" xfId="0" applyNumberFormat="1" applyFill="1" applyAlignment="1" applyProtection="1">
      <alignment wrapText="1"/>
      <protection locked="0"/>
    </xf>
    <xf numFmtId="42" fontId="0" fillId="0" borderId="0" xfId="0" applyNumberFormat="1"/>
    <xf numFmtId="9" fontId="0" fillId="6" borderId="0" xfId="0" applyNumberFormat="1" applyFill="1" applyProtection="1">
      <protection locked="0"/>
    </xf>
    <xf numFmtId="0" fontId="0" fillId="6" borderId="0" xfId="0" applyFill="1" applyAlignment="1" applyProtection="1">
      <alignment wrapText="1"/>
      <protection locked="0"/>
    </xf>
    <xf numFmtId="0" fontId="10" fillId="0" borderId="0" xfId="0" applyFont="1" applyAlignment="1">
      <alignment horizontal="left" vertical="top" wrapText="1"/>
    </xf>
    <xf numFmtId="164" fontId="0" fillId="4" borderId="24" xfId="1" applyNumberFormat="1" applyFont="1" applyFill="1" applyBorder="1" applyAlignment="1">
      <alignment horizontal="center" vertical="center" wrapText="1"/>
    </xf>
    <xf numFmtId="0" fontId="0" fillId="0" borderId="0" xfId="0" applyAlignment="1">
      <alignment horizontal="left" vertical="top" wrapText="1"/>
    </xf>
    <xf numFmtId="0" fontId="10" fillId="0" borderId="32" xfId="0" applyFont="1" applyBorder="1" applyAlignment="1">
      <alignment horizontal="left" vertical="top" wrapText="1"/>
    </xf>
    <xf numFmtId="0" fontId="8" fillId="0" borderId="0" xfId="0" applyFont="1" applyAlignment="1">
      <alignment horizontal="left" vertical="top" wrapText="1"/>
    </xf>
  </cellXfs>
  <cellStyles count="2">
    <cellStyle name="Komma" xfId="1" builtinId="3"/>
    <cellStyle name="Standaard" xfId="0" builtinId="0"/>
  </cellStyles>
  <dxfs count="25">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b val="0"/>
        <i val="0"/>
        <strike val="0"/>
        <condense val="0"/>
        <extend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b/>
        <i val="0"/>
        <strike val="0"/>
        <condense val="0"/>
        <extend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b/>
        <i val="0"/>
        <strike val="0"/>
        <condense val="0"/>
        <extend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
      <border outline="0">
        <left style="thin">
          <color indexed="64"/>
        </left>
        <right style="thin">
          <color indexed="64"/>
        </right>
        <top style="thin">
          <color indexed="64"/>
        </top>
        <bottom style="thin">
          <color indexed="64"/>
        </bottom>
      </border>
    </dxf>
    <dxf>
      <font>
        <strike val="0"/>
        <outline val="0"/>
        <shadow val="0"/>
        <u val="none"/>
        <vertAlign val="baseline"/>
        <sz val="11"/>
        <color theme="4" tint="0.59999389629810485"/>
        <name val="Calibri"/>
        <scheme val="minor"/>
      </font>
      <fill>
        <patternFill patternType="none">
          <fgColor indexed="64"/>
          <bgColor auto="1"/>
        </patternFill>
      </fill>
    </dxf>
    <dxf>
      <font>
        <strike val="0"/>
        <outline val="0"/>
        <shadow val="0"/>
        <u val="none"/>
        <vertAlign val="baseline"/>
        <sz val="11"/>
        <color theme="4" tint="0.59999389629810485"/>
        <name val="Calibri"/>
        <scheme val="minor"/>
      </font>
      <fill>
        <patternFill patternType="none">
          <fgColor indexed="64"/>
          <bgColor auto="1"/>
        </patternFill>
      </fill>
    </dxf>
  </dxfs>
  <tableStyles count="0" defaultTableStyle="TableStyleMedium2" defaultPivotStyle="PivotStyleLight16"/>
  <colors>
    <mruColors>
      <color rgb="FFFEC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Belgium" displayName="Belgium" ref="D4:D10" totalsRowShown="0" headerRowDxfId="24" dataDxfId="23" tableBorderDxfId="22">
  <autoFilter ref="D4:D10" xr:uid="{00000000-0009-0000-0100-000004000000}"/>
  <tableColumns count="1">
    <tableColumn id="1" xr3:uid="{00000000-0010-0000-0000-000001000000}" name="Belgium" data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Germany" displayName="Germany" ref="F4:F10" totalsRowShown="0" headerRowDxfId="20" dataDxfId="19" tableBorderDxfId="18">
  <autoFilter ref="F4:F10" xr:uid="{00000000-0009-0000-0100-000005000000}"/>
  <tableColumns count="1">
    <tableColumn id="1" xr3:uid="{00000000-0010-0000-0100-000001000000}" name="Germany" dataDxfId="17"/>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Country" displayName="Country" ref="B4:B7" totalsRowShown="0" headerRowDxfId="16" dataDxfId="15" tableBorderDxfId="14">
  <autoFilter ref="B4:B7" xr:uid="{00000000-0009-0000-0100-000006000000}"/>
  <tableColumns count="1">
    <tableColumn id="1" xr3:uid="{00000000-0010-0000-0200-000001000000}" name="Country" dataDxfId="1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etherlands" displayName="Netherlands" ref="E4:E10" totalsRowShown="0" headerRowDxfId="12" dataDxfId="11" tableBorderDxfId="10">
  <autoFilter ref="E4:E10" xr:uid="{00000000-0009-0000-0100-000007000000}"/>
  <tableColumns count="1">
    <tableColumn id="1" xr3:uid="{00000000-0010-0000-0300-000001000000}" name="Netherlands" dataDxfId="9"/>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el1" displayName="Tabel1" ref="B13:B21" totalsRowShown="0" headerRowDxfId="8" dataDxfId="7">
  <autoFilter ref="B13:B21" xr:uid="{00000000-0009-0000-0100-000001000000}"/>
  <tableColumns count="1">
    <tableColumn id="1" xr3:uid="{00000000-0010-0000-0400-000001000000}" name="Categories" dataDxfId="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5000000}" name="consumable" displayName="consumable" ref="E13:E14" totalsRowShown="0" headerRowDxfId="5" dataDxfId="4">
  <autoFilter ref="E13:E14" xr:uid="{00000000-0009-0000-0100-00000B000000}"/>
  <tableColumns count="1">
    <tableColumn id="1" xr3:uid="{00000000-0010-0000-0500-000001000000}" name="consumable" dataDxfId="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6000000}" name="nonconsumable" displayName="nonconsumable" ref="F13:F17" totalsRowShown="0" headerRowDxfId="2" dataDxfId="1">
  <autoFilter ref="F13:F17" xr:uid="{00000000-0009-0000-0100-00000C000000}"/>
  <tableColumns count="1">
    <tableColumn id="1" xr3:uid="{00000000-0010-0000-0600-000001000000}" name="nonconsumabl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
  <sheetViews>
    <sheetView workbookViewId="0">
      <selection activeCell="A8" sqref="A8"/>
    </sheetView>
  </sheetViews>
  <sheetFormatPr defaultRowHeight="14.45"/>
  <sheetData>
    <row r="1" spans="1:10">
      <c r="A1" s="93" t="s">
        <v>0</v>
      </c>
      <c r="B1" s="90"/>
      <c r="C1" s="90"/>
      <c r="D1" s="90"/>
      <c r="E1" s="90"/>
      <c r="F1" s="90"/>
      <c r="G1" s="90"/>
      <c r="H1" s="90"/>
      <c r="I1" s="90"/>
      <c r="J1" s="90"/>
    </row>
    <row r="2" spans="1:10">
      <c r="B2" s="90"/>
      <c r="C2" s="90"/>
      <c r="D2" s="90"/>
      <c r="E2" s="90"/>
      <c r="F2" s="90"/>
      <c r="G2" s="90"/>
      <c r="H2" s="90"/>
      <c r="I2" s="90"/>
      <c r="J2" s="90"/>
    </row>
    <row r="3" spans="1:10" ht="104.45" customHeight="1">
      <c r="A3" s="116" t="s">
        <v>1</v>
      </c>
      <c r="B3" s="116"/>
      <c r="C3" s="116"/>
      <c r="D3" s="116"/>
      <c r="E3" s="116"/>
      <c r="F3" s="116"/>
      <c r="G3" s="116"/>
      <c r="H3" s="116"/>
      <c r="I3" s="116"/>
      <c r="J3" s="116"/>
    </row>
    <row r="4" spans="1:10" ht="62.1" customHeight="1">
      <c r="A4" s="116" t="s">
        <v>2</v>
      </c>
      <c r="B4" s="116"/>
      <c r="C4" s="116"/>
      <c r="D4" s="116"/>
      <c r="E4" s="116"/>
      <c r="F4" s="116"/>
      <c r="G4" s="116"/>
      <c r="H4" s="116"/>
      <c r="I4" s="116"/>
      <c r="J4" s="116"/>
    </row>
    <row r="5" spans="1:10" ht="28.5" customHeight="1">
      <c r="A5" s="116" t="s">
        <v>3</v>
      </c>
      <c r="B5" s="116"/>
      <c r="C5" s="116"/>
      <c r="D5" s="116"/>
      <c r="E5" s="116"/>
      <c r="F5" s="116"/>
      <c r="G5" s="116"/>
      <c r="H5" s="116"/>
      <c r="I5" s="116"/>
      <c r="J5" s="116"/>
    </row>
    <row r="7" spans="1:10">
      <c r="A7" s="90" t="s">
        <v>4</v>
      </c>
    </row>
  </sheetData>
  <sheetProtection algorithmName="SHA-512" hashValue="C4OiJsAQd868znG0mkqbnOaHYphvkN2Ed79NW7J7NO9FIrUKgIr9v2WSLFbYj6UomGJNN4HjFfD7ZwiuFWPEtA==" saltValue="ImHq1cZWdVFF36Uk8RuN4w==" spinCount="100000" sheet="1" objects="1" scenarios="1"/>
  <mergeCells count="3">
    <mergeCell ref="A3:J3"/>
    <mergeCell ref="A4:J4"/>
    <mergeCell ref="A5:J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tabSelected="1" zoomScaleNormal="100" workbookViewId="0">
      <selection activeCell="C25" sqref="C25"/>
    </sheetView>
  </sheetViews>
  <sheetFormatPr defaultColWidth="9.140625" defaultRowHeight="14.45"/>
  <cols>
    <col min="1" max="1" width="35.7109375" style="1" customWidth="1"/>
    <col min="2" max="6" width="15.7109375" style="1" customWidth="1"/>
    <col min="7" max="16384" width="9.140625" style="1"/>
  </cols>
  <sheetData>
    <row r="1" spans="1:6">
      <c r="A1" s="91" t="s">
        <v>5</v>
      </c>
      <c r="B1" s="89"/>
      <c r="C1" s="89"/>
      <c r="D1" s="89"/>
      <c r="E1" s="89"/>
      <c r="F1" s="89"/>
    </row>
    <row r="2" spans="1:6" ht="14.45" customHeight="1">
      <c r="A2" s="116" t="s">
        <v>6</v>
      </c>
      <c r="B2" s="116"/>
      <c r="C2" s="116"/>
      <c r="D2" s="116"/>
      <c r="E2" s="116"/>
      <c r="F2" s="116"/>
    </row>
    <row r="3" spans="1:6" ht="29.1" customHeight="1">
      <c r="A3" s="116" t="s">
        <v>7</v>
      </c>
      <c r="B3" s="116"/>
      <c r="C3" s="116"/>
      <c r="D3" s="116"/>
      <c r="E3" s="116"/>
      <c r="F3" s="116"/>
    </row>
    <row r="4" spans="1:6">
      <c r="A4" s="82" t="s">
        <v>8</v>
      </c>
    </row>
    <row r="5" spans="1:6">
      <c r="A5" s="92" t="s">
        <v>9</v>
      </c>
    </row>
    <row r="6" spans="1:6" ht="15" thickBot="1">
      <c r="A6" s="90"/>
    </row>
    <row r="7" spans="1:6" ht="29.45" thickBot="1">
      <c r="A7" s="57"/>
      <c r="B7" s="58" t="s">
        <v>10</v>
      </c>
      <c r="C7" s="59" t="s">
        <v>11</v>
      </c>
      <c r="D7" s="60" t="s">
        <v>12</v>
      </c>
      <c r="E7" s="60" t="s">
        <v>13</v>
      </c>
      <c r="F7" s="61" t="s">
        <v>14</v>
      </c>
    </row>
    <row r="8" spans="1:6">
      <c r="A8" s="2"/>
      <c r="B8" s="4"/>
      <c r="C8" s="105"/>
      <c r="D8" s="106"/>
      <c r="E8" s="106"/>
      <c r="F8" s="107"/>
    </row>
    <row r="9" spans="1:6">
      <c r="A9" s="2" t="s">
        <v>15</v>
      </c>
      <c r="B9" s="100" t="s">
        <v>16</v>
      </c>
      <c r="C9" s="104">
        <v>37000</v>
      </c>
      <c r="D9" s="103">
        <v>37000</v>
      </c>
      <c r="E9" s="103">
        <v>37000</v>
      </c>
      <c r="F9" s="108">
        <v>37000</v>
      </c>
    </row>
    <row r="10" spans="1:6">
      <c r="A10" s="21" t="s">
        <v>17</v>
      </c>
      <c r="B10" s="71">
        <v>100</v>
      </c>
      <c r="C10" s="51">
        <f>B10</f>
        <v>100</v>
      </c>
      <c r="D10" s="102">
        <f>B10</f>
        <v>100</v>
      </c>
      <c r="E10" s="102">
        <f>B10</f>
        <v>100</v>
      </c>
      <c r="F10" s="53">
        <f>B10</f>
        <v>100</v>
      </c>
    </row>
    <row r="11" spans="1:6" ht="29.1">
      <c r="A11" s="21" t="s">
        <v>18</v>
      </c>
      <c r="B11" s="70" t="s">
        <v>19</v>
      </c>
      <c r="C11" s="51">
        <f>0.15*C10</f>
        <v>15</v>
      </c>
      <c r="D11" s="52">
        <f>0.07*(D10+D13+D14+D15)</f>
        <v>28.000000000000004</v>
      </c>
      <c r="E11" s="117">
        <f>0.4*E10</f>
        <v>40</v>
      </c>
      <c r="F11" s="54" t="s">
        <v>20</v>
      </c>
    </row>
    <row r="12" spans="1:6" ht="29.1">
      <c r="A12" s="21" t="s">
        <v>21</v>
      </c>
      <c r="B12" s="70" t="s">
        <v>19</v>
      </c>
      <c r="C12" s="51">
        <f>0.015*C10</f>
        <v>1.5</v>
      </c>
      <c r="D12" s="52">
        <f>0.015*D10</f>
        <v>1.5</v>
      </c>
      <c r="E12" s="117"/>
      <c r="F12" s="54" t="s">
        <v>20</v>
      </c>
    </row>
    <row r="13" spans="1:6">
      <c r="A13" s="21" t="s">
        <v>22</v>
      </c>
      <c r="B13" s="72">
        <v>100</v>
      </c>
      <c r="C13" s="51">
        <f>B13</f>
        <v>100</v>
      </c>
      <c r="D13" s="52">
        <f>B13</f>
        <v>100</v>
      </c>
      <c r="E13" s="117"/>
      <c r="F13" s="53">
        <f>B13</f>
        <v>100</v>
      </c>
    </row>
    <row r="14" spans="1:6">
      <c r="A14" s="21" t="s">
        <v>23</v>
      </c>
      <c r="B14" s="72">
        <v>100</v>
      </c>
      <c r="C14" s="51">
        <f t="shared" ref="C14:D15" si="0">B14</f>
        <v>100</v>
      </c>
      <c r="D14" s="52">
        <f t="shared" si="0"/>
        <v>100</v>
      </c>
      <c r="E14" s="117"/>
      <c r="F14" s="53">
        <f>C14</f>
        <v>100</v>
      </c>
    </row>
    <row r="15" spans="1:6">
      <c r="A15" s="21" t="s">
        <v>24</v>
      </c>
      <c r="B15" s="72">
        <v>100</v>
      </c>
      <c r="C15" s="51">
        <f t="shared" si="0"/>
        <v>100</v>
      </c>
      <c r="D15" s="52">
        <f t="shared" si="0"/>
        <v>100</v>
      </c>
      <c r="E15" s="117"/>
      <c r="F15" s="53">
        <f>C15</f>
        <v>100</v>
      </c>
    </row>
    <row r="16" spans="1:6" ht="15" thickBot="1">
      <c r="A16" s="7"/>
      <c r="B16" s="8"/>
      <c r="C16" s="15"/>
      <c r="D16" s="16"/>
      <c r="E16" s="16"/>
      <c r="F16" s="17"/>
    </row>
    <row r="17" spans="1:6" ht="15" thickTop="1">
      <c r="A17" s="28" t="s">
        <v>25</v>
      </c>
      <c r="B17" s="29">
        <f>SUM(B10:B15)</f>
        <v>400</v>
      </c>
      <c r="C17" s="30">
        <f>SUM(C9:C15)</f>
        <v>37416.5</v>
      </c>
      <c r="D17" s="31">
        <f>SUM(D9:D15)</f>
        <v>37429.5</v>
      </c>
      <c r="E17" s="31">
        <f>SUM(E9:E15)</f>
        <v>37140</v>
      </c>
      <c r="F17" s="32">
        <f>SUM(F9:F15)</f>
        <v>37400</v>
      </c>
    </row>
    <row r="18" spans="1:6" ht="15" thickBot="1">
      <c r="A18" s="2"/>
      <c r="B18" s="5"/>
      <c r="C18" s="18"/>
      <c r="D18" s="19"/>
      <c r="E18" s="19"/>
      <c r="F18" s="20"/>
    </row>
    <row r="19" spans="1:6" ht="15" thickBot="1">
      <c r="A19" s="23" t="s">
        <v>26</v>
      </c>
      <c r="B19" s="24">
        <f>0.5*B17</f>
        <v>200</v>
      </c>
      <c r="C19" s="25">
        <f>0.5*C17</f>
        <v>18708.25</v>
      </c>
      <c r="D19" s="26">
        <f>0.5*D17</f>
        <v>18714.75</v>
      </c>
      <c r="E19" s="26">
        <f>0.5*E17</f>
        <v>18570</v>
      </c>
      <c r="F19" s="27">
        <f>0.5*F17</f>
        <v>18700</v>
      </c>
    </row>
    <row r="20" spans="1:6" ht="15" thickBot="1">
      <c r="A20" s="3"/>
      <c r="B20" s="6"/>
      <c r="C20" s="18"/>
      <c r="D20" s="19"/>
      <c r="E20" s="19"/>
      <c r="F20" s="20"/>
    </row>
  </sheetData>
  <sheetProtection algorithmName="SHA-512" hashValue="6QT6GbnKauxO8NVreVxlM/r/F1dnceUhLRhykNdLZKYFIBJ5pvIR8ci/yW+shgHt4zSJm16rhT6Z0RWvy8TpuA==" saltValue="dy5fmBZFY2bZO/vRhch9Hw==" spinCount="100000" sheet="1" objects="1" scenarios="1"/>
  <protectedRanges>
    <protectedRange sqref="B10:B15" name="freehand calculation"/>
  </protectedRanges>
  <mergeCells count="3">
    <mergeCell ref="E11:E15"/>
    <mergeCell ref="A2:F2"/>
    <mergeCell ref="A3:F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I14" sqref="I14"/>
    </sheetView>
  </sheetViews>
  <sheetFormatPr defaultColWidth="9.140625" defaultRowHeight="14.45"/>
  <cols>
    <col min="1" max="1" width="35.7109375" style="1" customWidth="1"/>
    <col min="2" max="6" width="15.7109375" style="1" customWidth="1"/>
    <col min="7" max="16384" width="9.140625" style="1"/>
  </cols>
  <sheetData>
    <row r="1" spans="1:6">
      <c r="A1" s="88" t="s">
        <v>27</v>
      </c>
    </row>
    <row r="2" spans="1:6">
      <c r="A2" s="89" t="s">
        <v>28</v>
      </c>
    </row>
    <row r="3" spans="1:6">
      <c r="A3" s="90" t="s">
        <v>29</v>
      </c>
    </row>
    <row r="4" spans="1:6">
      <c r="A4" s="90" t="s">
        <v>30</v>
      </c>
    </row>
    <row r="5" spans="1:6" ht="15" thickBot="1">
      <c r="A5" s="90"/>
    </row>
    <row r="6" spans="1:6" ht="29.45" thickBot="1">
      <c r="A6" s="57"/>
      <c r="B6" s="58" t="s">
        <v>10</v>
      </c>
      <c r="C6" s="59" t="s">
        <v>11</v>
      </c>
      <c r="D6" s="60" t="s">
        <v>12</v>
      </c>
      <c r="E6" s="60" t="s">
        <v>13</v>
      </c>
      <c r="F6" s="61" t="s">
        <v>14</v>
      </c>
    </row>
    <row r="7" spans="1:6">
      <c r="A7" s="2"/>
      <c r="B7" s="4"/>
      <c r="C7" s="9"/>
      <c r="D7" s="10"/>
      <c r="E7" s="10"/>
      <c r="F7" s="11"/>
    </row>
    <row r="8" spans="1:6">
      <c r="A8" s="2" t="s">
        <v>15</v>
      </c>
      <c r="B8" s="4" t="s">
        <v>16</v>
      </c>
      <c r="C8" s="101">
        <v>37000</v>
      </c>
      <c r="D8" s="110">
        <v>37000</v>
      </c>
      <c r="E8" s="110">
        <v>37000</v>
      </c>
      <c r="F8" s="111">
        <v>37000</v>
      </c>
    </row>
    <row r="9" spans="1:6" ht="29.1">
      <c r="A9" s="21" t="s">
        <v>31</v>
      </c>
      <c r="B9" s="109">
        <f>Staff!J158</f>
        <v>374960</v>
      </c>
      <c r="C9" s="51">
        <f>B9</f>
        <v>374960</v>
      </c>
      <c r="D9" s="52">
        <f>B9</f>
        <v>374960</v>
      </c>
      <c r="E9" s="52">
        <f>B9</f>
        <v>374960</v>
      </c>
      <c r="F9" s="53">
        <f>B9</f>
        <v>374960</v>
      </c>
    </row>
    <row r="10" spans="1:6" ht="43.5">
      <c r="A10" s="21" t="s">
        <v>18</v>
      </c>
      <c r="B10" s="22" t="s">
        <v>32</v>
      </c>
      <c r="C10" s="51">
        <f>0.15*C9</f>
        <v>56244</v>
      </c>
      <c r="D10" s="52">
        <f>0.07*(D9+D12+D13+D14)</f>
        <v>33207.370000000003</v>
      </c>
      <c r="E10" s="117">
        <f>0.4*E9</f>
        <v>149984</v>
      </c>
      <c r="F10" s="54" t="s">
        <v>20</v>
      </c>
    </row>
    <row r="11" spans="1:6" ht="43.5">
      <c r="A11" s="21" t="s">
        <v>21</v>
      </c>
      <c r="B11" s="22" t="s">
        <v>32</v>
      </c>
      <c r="C11" s="51">
        <f>0.015*C9</f>
        <v>5624.4</v>
      </c>
      <c r="D11" s="52">
        <f>0.015*D9</f>
        <v>5624.4</v>
      </c>
      <c r="E11" s="117"/>
      <c r="F11" s="54" t="s">
        <v>20</v>
      </c>
    </row>
    <row r="12" spans="1:6" ht="43.5">
      <c r="A12" s="21" t="s">
        <v>33</v>
      </c>
      <c r="B12" s="109">
        <f>'External Expertise &amp; Services'!D59</f>
        <v>2000</v>
      </c>
      <c r="C12" s="51">
        <f>B12</f>
        <v>2000</v>
      </c>
      <c r="D12" s="52">
        <f>B12</f>
        <v>2000</v>
      </c>
      <c r="E12" s="117"/>
      <c r="F12" s="53">
        <f>B12</f>
        <v>2000</v>
      </c>
    </row>
    <row r="13" spans="1:6" ht="29.1">
      <c r="A13" s="21" t="s">
        <v>34</v>
      </c>
      <c r="B13" s="109">
        <f>Equipment!H61</f>
        <v>82000</v>
      </c>
      <c r="C13" s="51">
        <f t="shared" ref="C13:D14" si="0">B13</f>
        <v>82000</v>
      </c>
      <c r="D13" s="52">
        <f t="shared" si="0"/>
        <v>82000</v>
      </c>
      <c r="E13" s="117"/>
      <c r="F13" s="53">
        <f>C13</f>
        <v>82000</v>
      </c>
    </row>
    <row r="14" spans="1:6" ht="43.5">
      <c r="A14" s="21" t="s">
        <v>35</v>
      </c>
      <c r="B14" s="109">
        <f>'Infrastructure &amp; Works'!D59</f>
        <v>15431</v>
      </c>
      <c r="C14" s="51">
        <f t="shared" si="0"/>
        <v>15431</v>
      </c>
      <c r="D14" s="52">
        <f t="shared" si="0"/>
        <v>15431</v>
      </c>
      <c r="E14" s="117"/>
      <c r="F14" s="53">
        <f>C14</f>
        <v>15431</v>
      </c>
    </row>
    <row r="15" spans="1:6" ht="15" thickBot="1">
      <c r="A15" s="7"/>
      <c r="B15" s="8"/>
      <c r="C15" s="15"/>
      <c r="D15" s="16"/>
      <c r="E15" s="16"/>
      <c r="F15" s="17"/>
    </row>
    <row r="16" spans="1:6" ht="15" thickTop="1">
      <c r="A16" s="28" t="s">
        <v>25</v>
      </c>
      <c r="B16" s="29">
        <f>SUM(B9:B14)</f>
        <v>474391</v>
      </c>
      <c r="C16" s="30">
        <f>SUM(C8:C14)</f>
        <v>573259.4</v>
      </c>
      <c r="D16" s="31">
        <f>SUM(D8:D14)</f>
        <v>550222.77</v>
      </c>
      <c r="E16" s="31">
        <f>SUM(E8:E14)</f>
        <v>561944</v>
      </c>
      <c r="F16" s="32">
        <f>SUM(F8:F14)</f>
        <v>511391</v>
      </c>
    </row>
    <row r="17" spans="1:6" ht="15" thickBot="1">
      <c r="A17" s="2"/>
      <c r="B17" s="5"/>
      <c r="C17" s="12"/>
      <c r="D17" s="13"/>
      <c r="E17" s="13"/>
      <c r="F17" s="14"/>
    </row>
    <row r="18" spans="1:6" ht="15" thickBot="1">
      <c r="A18" s="23" t="s">
        <v>26</v>
      </c>
      <c r="B18" s="24">
        <f>0.5*B16</f>
        <v>237195.5</v>
      </c>
      <c r="C18" s="25">
        <f>0.5*C16</f>
        <v>286629.7</v>
      </c>
      <c r="D18" s="26">
        <f>0.5*D16</f>
        <v>275111.38500000001</v>
      </c>
      <c r="E18" s="26">
        <f>0.5*E16</f>
        <v>280972</v>
      </c>
      <c r="F18" s="27">
        <f>0.5*F16</f>
        <v>255695.5</v>
      </c>
    </row>
    <row r="19" spans="1:6" ht="15" thickBot="1">
      <c r="A19" s="3"/>
      <c r="B19" s="6"/>
      <c r="C19" s="18"/>
      <c r="D19" s="19"/>
      <c r="E19" s="19"/>
      <c r="F19" s="20"/>
    </row>
  </sheetData>
  <sheetProtection algorithmName="SHA-512" hashValue="gXBJ37Or+Bv5Ub4JCyUjbUPA+iLvquxzRvXZHFJTglz47NPAOk8E3h4fdFKF7LiFOWbmUzIE/UsZ212zdaW3Dg==" saltValue="3/gHdmQu7EOiONDLeiRBJg==" spinCount="100000" sheet="1" objects="1" scenarios="1"/>
  <mergeCells count="1">
    <mergeCell ref="E10:E14"/>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59"/>
  <sheetViews>
    <sheetView zoomScaleNormal="100" workbookViewId="0">
      <selection activeCell="C23" sqref="C23"/>
    </sheetView>
  </sheetViews>
  <sheetFormatPr defaultRowHeight="14.45"/>
  <cols>
    <col min="1" max="1" width="23.7109375" customWidth="1"/>
    <col min="2" max="2" width="16.5703125" customWidth="1"/>
    <col min="3" max="3" width="19.7109375" customWidth="1"/>
    <col min="4" max="4" width="14.42578125" customWidth="1"/>
    <col min="5" max="5" width="26.28515625" customWidth="1"/>
    <col min="6" max="6" width="18.5703125" customWidth="1"/>
    <col min="7" max="7" width="11.85546875" customWidth="1"/>
    <col min="8" max="8" width="17.85546875" customWidth="1"/>
    <col min="9" max="9" width="15.140625" customWidth="1"/>
    <col min="10" max="10" width="14.85546875" customWidth="1"/>
  </cols>
  <sheetData>
    <row r="1" spans="1:10">
      <c r="A1" s="93" t="s">
        <v>36</v>
      </c>
      <c r="B1" s="69"/>
      <c r="C1" s="69"/>
    </row>
    <row r="2" spans="1:10">
      <c r="A2" s="92" t="s">
        <v>9</v>
      </c>
      <c r="B2" s="80"/>
    </row>
    <row r="3" spans="1:10">
      <c r="A3" s="94" t="s">
        <v>37</v>
      </c>
    </row>
    <row r="4" spans="1:10">
      <c r="A4" s="95" t="s">
        <v>38</v>
      </c>
    </row>
    <row r="5" spans="1:10">
      <c r="A5" s="95"/>
    </row>
    <row r="6" spans="1:10" ht="57.95">
      <c r="A6" s="55" t="s">
        <v>39</v>
      </c>
      <c r="B6" s="56" t="s">
        <v>40</v>
      </c>
      <c r="C6" s="55" t="s">
        <v>41</v>
      </c>
      <c r="D6" s="56" t="s">
        <v>42</v>
      </c>
      <c r="E6" s="56" t="s">
        <v>43</v>
      </c>
      <c r="F6" s="56" t="s">
        <v>44</v>
      </c>
      <c r="G6" s="56" t="s">
        <v>45</v>
      </c>
      <c r="H6" s="56" t="s">
        <v>46</v>
      </c>
      <c r="I6" s="56" t="s">
        <v>47</v>
      </c>
      <c r="J6" s="56" t="s">
        <v>48</v>
      </c>
    </row>
    <row r="7" spans="1:10">
      <c r="A7" s="73" t="s">
        <v>49</v>
      </c>
      <c r="B7" s="74" t="s">
        <v>50</v>
      </c>
      <c r="C7" s="74" t="s">
        <v>51</v>
      </c>
      <c r="D7" s="74" t="s">
        <v>52</v>
      </c>
      <c r="E7" s="75" t="s">
        <v>53</v>
      </c>
      <c r="F7" s="36" t="str">
        <f>IF(OR(E7="Under € 2.900",E7="Under € 3.900"),"€ 22",IF(OR(E7="Between € 2.900 and € 3.749",E7="Between € 3.900 and € 5.049"),"€ 35",IF(OR(E7="Between € 3.750 and € 4.649",E7="Between € 5.050 and € 6.249"),"€ 45",IF(OR(E7="Between € 4.650 and € 5.499",E7="Between € 6.250 and € 7.399"),"€ 56",IF(OR(E7="Between € 5.500 and € 6.349",E7="Between € 7.400 and € 8.449"),"€ 66",IF(OR(E7="Above € 6.350",E7="Above € 8.500"),"€ 76"))))))</f>
        <v>€ 45</v>
      </c>
      <c r="G7" s="78">
        <v>1</v>
      </c>
      <c r="H7" s="74">
        <v>36</v>
      </c>
      <c r="I7" s="36">
        <f>(1720/12)*F7*G7</f>
        <v>6450</v>
      </c>
      <c r="J7" s="43">
        <f>I7*H7</f>
        <v>232200</v>
      </c>
    </row>
    <row r="8" spans="1:10">
      <c r="A8" s="76" t="s">
        <v>54</v>
      </c>
      <c r="B8" s="77" t="s">
        <v>55</v>
      </c>
      <c r="C8" s="77" t="s">
        <v>56</v>
      </c>
      <c r="D8" s="77" t="s">
        <v>57</v>
      </c>
      <c r="E8" s="112" t="s">
        <v>58</v>
      </c>
      <c r="F8" s="113" t="str">
        <f>IF(OR(E8="Under € 2.900",E8="Under € 3.900"),"€ 22",IF(OR(E8="Between € 2.900 and € 3.749",E8="Between € 3.900 and € 5.049"),"€ 35",IF(OR(E8="Between € 3.750 and € 4.649",E8="Between € 5.050 and € 6.249"),"€ 45",IF(OR(E8="Between € 4.650 and € 5.499",E8="Between € 6.250 and € 7.399"),"€ 56",IF(OR(E8="Between € 5.500 and € 6.349",E8="Between € 7.400 and € 8.449"),"€ 66",IF(OR(E8="Above € 6.350",E8="Above € 8.500"),"€ 76"))))))</f>
        <v>€ 66</v>
      </c>
      <c r="G8" s="114">
        <v>0.5</v>
      </c>
      <c r="H8" s="77">
        <v>22</v>
      </c>
      <c r="I8" s="113">
        <f>(1720/12)*F8*G8</f>
        <v>4730</v>
      </c>
      <c r="J8" s="44">
        <f t="shared" ref="J8:J27" si="0">I8*H8</f>
        <v>104060</v>
      </c>
    </row>
    <row r="9" spans="1:10">
      <c r="A9" s="76" t="s">
        <v>59</v>
      </c>
      <c r="B9" s="77" t="s">
        <v>60</v>
      </c>
      <c r="C9" s="77" t="s">
        <v>61</v>
      </c>
      <c r="D9" s="77" t="s">
        <v>52</v>
      </c>
      <c r="E9" s="112" t="s">
        <v>53</v>
      </c>
      <c r="F9" s="113" t="str">
        <f>IF(OR(E9="Under € 2.900",E9="Under € 3.900"),"€ 22",IF(OR(E9="Between € 2.900 and € 3.749",E9="Between € 3.900 and € 5.049"),"€ 35",IF(OR(E9="Between € 3.750 and € 4.649",E9="Between € 5.050 and € 6.249"),"€ 45",IF(OR(E9="Between € 4.650 and € 5.499",E9="Between € 6.250 and € 7.399"),"€ 56",IF(OR(E9="Between € 5.500 and € 6.349",E9="Between € 7.400 and € 8.449"),"€ 66",IF(OR(E9="Above € 6.350",E9="Above € 8.500"),"€ 76"))))))</f>
        <v>€ 45</v>
      </c>
      <c r="G9" s="114">
        <v>0.75</v>
      </c>
      <c r="H9" s="77">
        <v>8</v>
      </c>
      <c r="I9" s="113">
        <f>(1720/12)*F9*G9</f>
        <v>4837.5</v>
      </c>
      <c r="J9" s="44">
        <f t="shared" si="0"/>
        <v>38700</v>
      </c>
    </row>
    <row r="10" spans="1:10">
      <c r="A10" s="76" t="s">
        <v>62</v>
      </c>
      <c r="B10" s="77"/>
      <c r="C10" s="77"/>
      <c r="D10" s="77"/>
      <c r="E10" s="112"/>
      <c r="F10" s="113" t="b">
        <f>IF(OR(E10="Under € 2.900",E10="Under € 3.900"),"€ 22",IF(OR(E10="Between € 2.900 and € 3.749",E10="Between € 3.900 and € 5.049"),"€ 35",IF(OR(E10="Between € 3.750 and € 4.649",E10="Between € 5.050 and € 6.249"),"€ 45",IF(OR(E10="Between € 4.650 and € 5.499",E10="Between € 6.250 and € 7.399"),"€ 56",IF(OR(E10="Between € 5.500 and € 6.349",E10="Between € 7.400 and € 8.449"),"€ 66",IF(OR(E10="Above € 6.350",E10="Above € 8.500"),"€ 76"))))))</f>
        <v>0</v>
      </c>
      <c r="G10" s="114"/>
      <c r="H10" s="77"/>
      <c r="I10" s="113">
        <f>(1720/12)*F10*G10</f>
        <v>0</v>
      </c>
      <c r="J10" s="44">
        <f t="shared" si="0"/>
        <v>0</v>
      </c>
    </row>
    <row r="11" spans="1:10">
      <c r="A11" s="76" t="s">
        <v>63</v>
      </c>
      <c r="B11" s="77"/>
      <c r="C11" s="77"/>
      <c r="D11" s="77"/>
      <c r="E11" s="112"/>
      <c r="F11" s="113" t="b">
        <f>IF(OR(E11="Under € 2.900",E11="Under € 3.900"),"€ 22",IF(OR(E11="Between € 2.900 and € 3.749",E11="Between € 3.900 and € 5.049"),"€ 35",IF(OR(E11="Between € 3.750 and € 4.649",E11="Between € 5.050 and € 6.249"),"€ 45",IF(OR(E11="Between € 4.650 and € 5.499",E11="Between € 6.250 and € 7.399"),"€ 56",IF(OR(E11="Between € 5.500 and € 6.349",E11="Between € 7.400 and € 8.449"),"€ 66",IF(OR(E11="Above € 6.350",E11="Above € 8.500"),"€ 76"))))))</f>
        <v>0</v>
      </c>
      <c r="G11" s="114"/>
      <c r="H11" s="77"/>
      <c r="I11" s="113">
        <f>(1720/12)*F11*G11</f>
        <v>0</v>
      </c>
      <c r="J11" s="44">
        <f t="shared" si="0"/>
        <v>0</v>
      </c>
    </row>
    <row r="12" spans="1:10">
      <c r="A12" s="76" t="s">
        <v>64</v>
      </c>
      <c r="B12" s="77"/>
      <c r="C12" s="77"/>
      <c r="D12" s="77"/>
      <c r="E12" s="115"/>
      <c r="F12" s="113" t="b">
        <f>IF(OR(E12="Under € 2.900",E12="Under € 3.900"),"€ 22",IF(OR(E12="Between € 2.900 and € 3.749",E12="Between € 3.900 and € 5.049"),"€ 35",IF(OR(E12="Between € 3.750 and € 4.649",E12="Between € 5.050 and € 6.249"),"€ 45",IF(OR(E12="Between € 4.650 and € 5.499",E12="Between € 6.250 and € 7.399"),"€ 56",IF(OR(E12="Between € 5.500 and € 6.349",E12="Between € 7.400 and € 8.449"),"€ 66",IF(OR(E12="Above € 6.350",E12="Above € 8.500"),"€ 76"))))))</f>
        <v>0</v>
      </c>
      <c r="G12" s="114"/>
      <c r="H12" s="77"/>
      <c r="I12" s="113">
        <f>(1720/12)*F12*G12</f>
        <v>0</v>
      </c>
      <c r="J12" s="44">
        <f t="shared" si="0"/>
        <v>0</v>
      </c>
    </row>
    <row r="13" spans="1:10">
      <c r="A13" s="76" t="s">
        <v>65</v>
      </c>
      <c r="B13" s="77"/>
      <c r="C13" s="77"/>
      <c r="D13" s="77"/>
      <c r="E13" s="115"/>
      <c r="F13" s="113" t="b">
        <f>IF(OR(E13="Under € 2.900",E13="Under € 3.900"),"€ 22",IF(OR(E13="Between € 2.900 and € 3.749",E13="Between € 3.900 and € 5.049"),"€ 35",IF(OR(E13="Between € 3.750 and € 4.649",E13="Between € 5.050 and € 6.249"),"€ 45",IF(OR(E13="Between € 4.650 and € 5.499",E13="Between € 6.250 and € 7.399"),"€ 56",IF(OR(E13="Between € 5.500 and € 6.349",E13="Between € 7.400 and € 8.449"),"€ 66",IF(OR(E13="Above € 6.350",E13="Above € 8.500"),"€ 76"))))))</f>
        <v>0</v>
      </c>
      <c r="G13" s="114"/>
      <c r="H13" s="77"/>
      <c r="I13" s="113">
        <f>(1720/12)*F13*G13</f>
        <v>0</v>
      </c>
      <c r="J13" s="44">
        <f t="shared" si="0"/>
        <v>0</v>
      </c>
    </row>
    <row r="14" spans="1:10">
      <c r="A14" s="76" t="s">
        <v>66</v>
      </c>
      <c r="B14" s="77"/>
      <c r="C14" s="77"/>
      <c r="D14" s="77"/>
      <c r="E14" s="115"/>
      <c r="F14" s="113" t="b">
        <f>IF(OR(E14="Under € 2.900",E14="Under € 3.900"),"€ 22",IF(OR(E14="Between € 2.900 and € 3.749",E14="Between € 3.900 and € 5.049"),"€ 35",IF(OR(E14="Between € 3.750 and € 4.649",E14="Between € 5.050 and € 6.249"),"€ 45",IF(OR(E14="Between € 4.650 and € 5.499",E14="Between € 6.250 and € 7.399"),"€ 56",IF(OR(E14="Between € 5.500 and € 6.349",E14="Between € 7.400 and € 8.449"),"€ 66",IF(OR(E14="Above € 6.350",E14="Above € 8.500"),"€ 76"))))))</f>
        <v>0</v>
      </c>
      <c r="G14" s="114"/>
      <c r="H14" s="77"/>
      <c r="I14" s="113">
        <f>(1720/12)*F14*G14</f>
        <v>0</v>
      </c>
      <c r="J14" s="44">
        <f t="shared" si="0"/>
        <v>0</v>
      </c>
    </row>
    <row r="15" spans="1:10">
      <c r="A15" s="76" t="s">
        <v>67</v>
      </c>
      <c r="B15" s="77"/>
      <c r="C15" s="77"/>
      <c r="D15" s="77"/>
      <c r="E15" s="115"/>
      <c r="F15" s="113" t="b">
        <f>IF(OR(E15="Under € 2.900",E15="Under € 3.900"),"€ 22",IF(OR(E15="Between € 2.900 and € 3.749",E15="Between € 3.900 and € 5.049"),"€ 35",IF(OR(E15="Between € 3.750 and € 4.649",E15="Between € 5.050 and € 6.249"),"€ 45",IF(OR(E15="Between € 4.650 and € 5.499",E15="Between € 6.250 and € 7.399"),"€ 56",IF(OR(E15="Between € 5.500 and € 6.349",E15="Between € 7.400 and € 8.449"),"€ 66",IF(OR(E15="Above € 6.350",E15="Above € 8.500"),"€ 76"))))))</f>
        <v>0</v>
      </c>
      <c r="G15" s="114"/>
      <c r="H15" s="77"/>
      <c r="I15" s="113">
        <f>(1720/12)*F15*G15</f>
        <v>0</v>
      </c>
      <c r="J15" s="44">
        <f t="shared" si="0"/>
        <v>0</v>
      </c>
    </row>
    <row r="16" spans="1:10">
      <c r="A16" s="76" t="s">
        <v>68</v>
      </c>
      <c r="B16" s="77"/>
      <c r="C16" s="77"/>
      <c r="D16" s="77"/>
      <c r="E16" s="115"/>
      <c r="F16" s="113" t="b">
        <f>IF(OR(E16="Under € 2.900",E16="Under € 3.900"),"€ 22",IF(OR(E16="Between € 2.900 and € 3.749",E16="Between € 3.900 and € 5.049"),"€ 35",IF(OR(E16="Between € 3.750 and € 4.649",E16="Between € 5.050 and € 6.249"),"€ 45",IF(OR(E16="Between € 4.650 and € 5.499",E16="Between € 6.250 and € 7.399"),"€ 56",IF(OR(E16="Between € 5.500 and € 6.349",E16="Between € 7.400 and € 8.449"),"€ 66",IF(OR(E16="Above € 6.350",E16="Above € 8.500"),"€ 76"))))))</f>
        <v>0</v>
      </c>
      <c r="G16" s="114"/>
      <c r="H16" s="77"/>
      <c r="I16" s="113">
        <f>(1720/12)*F16*G16</f>
        <v>0</v>
      </c>
      <c r="J16" s="44">
        <f t="shared" si="0"/>
        <v>0</v>
      </c>
    </row>
    <row r="17" spans="1:10">
      <c r="A17" s="76" t="s">
        <v>69</v>
      </c>
      <c r="B17" s="77"/>
      <c r="C17" s="77"/>
      <c r="D17" s="77"/>
      <c r="E17" s="115"/>
      <c r="F17" s="113" t="b">
        <f>IF(OR(E17="Under € 2.900",E17="Under € 3.900"),"€ 22",IF(OR(E17="Between € 2.900 and € 3.749",E17="Between € 3.900 and € 5.049"),"€ 35",IF(OR(E17="Between € 3.750 and € 4.649",E17="Between € 5.050 and € 6.249"),"€ 45",IF(OR(E17="Between € 4.650 and € 5.499",E17="Between € 6.250 and € 7.399"),"€ 56",IF(OR(E17="Between € 5.500 and € 6.349",E17="Between € 7.400 and € 8.449"),"€ 66",IF(OR(E17="Above € 6.350",E17="Above € 8.500"),"€ 76"))))))</f>
        <v>0</v>
      </c>
      <c r="G17" s="114"/>
      <c r="H17" s="77"/>
      <c r="I17" s="113">
        <f>(1720/12)*F17*G17</f>
        <v>0</v>
      </c>
      <c r="J17" s="44">
        <f t="shared" si="0"/>
        <v>0</v>
      </c>
    </row>
    <row r="18" spans="1:10">
      <c r="A18" s="76" t="s">
        <v>70</v>
      </c>
      <c r="B18" s="77"/>
      <c r="C18" s="77"/>
      <c r="D18" s="77"/>
      <c r="E18" s="115"/>
      <c r="F18" s="113" t="b">
        <f>IF(OR(E18="Under € 2.900",E18="Under € 3.900"),"€ 22",IF(OR(E18="Between € 2.900 and € 3.749",E18="Between € 3.900 and € 5.049"),"€ 35",IF(OR(E18="Between € 3.750 and € 4.649",E18="Between € 5.050 and € 6.249"),"€ 45",IF(OR(E18="Between € 4.650 and € 5.499",E18="Between € 6.250 and € 7.399"),"€ 56",IF(OR(E18="Between € 5.500 and € 6.349",E18="Between € 7.400 and € 8.449"),"€ 66",IF(OR(E18="Above € 6.350",E18="Above € 8.500"),"€ 76"))))))</f>
        <v>0</v>
      </c>
      <c r="G18" s="114"/>
      <c r="H18" s="77"/>
      <c r="I18" s="113">
        <f>(1720/12)*F18*G18</f>
        <v>0</v>
      </c>
      <c r="J18" s="44">
        <f t="shared" si="0"/>
        <v>0</v>
      </c>
    </row>
    <row r="19" spans="1:10">
      <c r="A19" s="76" t="s">
        <v>71</v>
      </c>
      <c r="B19" s="77"/>
      <c r="C19" s="77"/>
      <c r="D19" s="77"/>
      <c r="E19" s="115"/>
      <c r="F19" s="113" t="b">
        <f>IF(OR(E19="Under € 2.900",E19="Under € 3.900"),"€ 22",IF(OR(E19="Between € 2.900 and € 3.749",E19="Between € 3.900 and € 5.049"),"€ 35",IF(OR(E19="Between € 3.750 and € 4.649",E19="Between € 5.050 and € 6.249"),"€ 45",IF(OR(E19="Between € 4.650 and € 5.499",E19="Between € 6.250 and € 7.399"),"€ 56",IF(OR(E19="Between € 5.500 and € 6.349",E19="Between € 7.400 and € 8.449"),"€ 66",IF(OR(E19="Above € 6.350",E19="Above € 8.500"),"€ 76"))))))</f>
        <v>0</v>
      </c>
      <c r="G19" s="114"/>
      <c r="H19" s="77"/>
      <c r="I19" s="113">
        <f>(1720/12)*F19*G19</f>
        <v>0</v>
      </c>
      <c r="J19" s="44">
        <f t="shared" si="0"/>
        <v>0</v>
      </c>
    </row>
    <row r="20" spans="1:10">
      <c r="A20" s="76" t="s">
        <v>72</v>
      </c>
      <c r="B20" s="77"/>
      <c r="C20" s="77"/>
      <c r="D20" s="77"/>
      <c r="E20" s="115"/>
      <c r="F20" s="113" t="b">
        <f>IF(OR(E20="Under € 2.900",E20="Under € 3.900"),"€ 22",IF(OR(E20="Between € 2.900 and € 3.749",E20="Between € 3.900 and € 5.049"),"€ 35",IF(OR(E20="Between € 3.750 and € 4.649",E20="Between € 5.050 and € 6.249"),"€ 45",IF(OR(E20="Between € 4.650 and € 5.499",E20="Between € 6.250 and € 7.399"),"€ 56",IF(OR(E20="Between € 5.500 and € 6.349",E20="Between € 7.400 and € 8.449"),"€ 66",IF(OR(E20="Above € 6.350",E20="Above € 8.500"),"€ 76"))))))</f>
        <v>0</v>
      </c>
      <c r="G20" s="114"/>
      <c r="H20" s="77"/>
      <c r="I20" s="113">
        <f>(1720/12)*F20*G20</f>
        <v>0</v>
      </c>
      <c r="J20" s="44">
        <f t="shared" si="0"/>
        <v>0</v>
      </c>
    </row>
    <row r="21" spans="1:10">
      <c r="A21" s="76" t="s">
        <v>73</v>
      </c>
      <c r="B21" s="77"/>
      <c r="C21" s="77"/>
      <c r="D21" s="77"/>
      <c r="E21" s="115"/>
      <c r="F21" s="113" t="b">
        <f>IF(OR(E21="Under € 2.900",E21="Under € 3.900"),"€ 22",IF(OR(E21="Between € 2.900 and € 3.749",E21="Between € 3.900 and € 5.049"),"€ 35",IF(OR(E21="Between € 3.750 and € 4.649",E21="Between € 5.050 and € 6.249"),"€ 45",IF(OR(E21="Between € 4.650 and € 5.499",E21="Between € 6.250 and € 7.399"),"€ 56",IF(OR(E21="Between € 5.500 and € 6.349",E21="Between € 7.400 and € 8.449"),"€ 66",IF(OR(E21="Above € 6.350",E21="Above € 8.500"),"€ 76"))))))</f>
        <v>0</v>
      </c>
      <c r="G21" s="114"/>
      <c r="H21" s="77"/>
      <c r="I21" s="113">
        <f>(1720/12)*F21*G21</f>
        <v>0</v>
      </c>
      <c r="J21" s="44">
        <f t="shared" si="0"/>
        <v>0</v>
      </c>
    </row>
    <row r="22" spans="1:10">
      <c r="A22" s="76" t="s">
        <v>74</v>
      </c>
      <c r="B22" s="77"/>
      <c r="C22" s="77"/>
      <c r="D22" s="77"/>
      <c r="E22" s="115"/>
      <c r="F22" s="113" t="b">
        <f>IF(OR(E22="Under € 2.900",E22="Under € 3.900"),"€ 22",IF(OR(E22="Between € 2.900 and € 3.749",E22="Between € 3.900 and € 5.049"),"€ 35",IF(OR(E22="Between € 3.750 and € 4.649",E22="Between € 5.050 and € 6.249"),"€ 45",IF(OR(E22="Between € 4.650 and € 5.499",E22="Between € 6.250 and € 7.399"),"€ 56",IF(OR(E22="Between € 5.500 and € 6.349",E22="Between € 7.400 and € 8.449"),"€ 66",IF(OR(E22="Above € 6.350",E22="Above € 8.500"),"€ 76"))))))</f>
        <v>0</v>
      </c>
      <c r="G22" s="114"/>
      <c r="H22" s="77"/>
      <c r="I22" s="113">
        <f>(1720/12)*F22*G22</f>
        <v>0</v>
      </c>
      <c r="J22" s="44">
        <f t="shared" si="0"/>
        <v>0</v>
      </c>
    </row>
    <row r="23" spans="1:10">
      <c r="A23" s="76" t="s">
        <v>75</v>
      </c>
      <c r="B23" s="77"/>
      <c r="C23" s="77"/>
      <c r="D23" s="77"/>
      <c r="E23" s="115"/>
      <c r="F23" s="113" t="b">
        <f>IF(OR(E23="Under € 2.900",E23="Under € 3.900"),"€ 22",IF(OR(E23="Between € 2.900 and € 3.749",E23="Between € 3.900 and € 5.049"),"€ 35",IF(OR(E23="Between € 3.750 and € 4.649",E23="Between € 5.050 and € 6.249"),"€ 45",IF(OR(E23="Between € 4.650 and € 5.499",E23="Between € 6.250 and € 7.399"),"€ 56",IF(OR(E23="Between € 5.500 and € 6.349",E23="Between € 7.400 and € 8.449"),"€ 66",IF(OR(E23="Above € 6.350",E23="Above € 8.500"),"€ 76"))))))</f>
        <v>0</v>
      </c>
      <c r="G23" s="114"/>
      <c r="H23" s="77"/>
      <c r="I23" s="113">
        <f>(1720/12)*F23*G23</f>
        <v>0</v>
      </c>
      <c r="J23" s="44">
        <f t="shared" si="0"/>
        <v>0</v>
      </c>
    </row>
    <row r="24" spans="1:10">
      <c r="A24" s="76" t="s">
        <v>76</v>
      </c>
      <c r="B24" s="77"/>
      <c r="C24" s="77"/>
      <c r="D24" s="77"/>
      <c r="E24" s="115"/>
      <c r="F24" s="113" t="b">
        <f>IF(OR(E24="Under € 2.900",E24="Under € 3.900"),"€ 22",IF(OR(E24="Between € 2.900 and € 3.749",E24="Between € 3.900 and € 5.049"),"€ 35",IF(OR(E24="Between € 3.750 and € 4.649",E24="Between € 5.050 and € 6.249"),"€ 45",IF(OR(E24="Between € 4.650 and € 5.499",E24="Between € 6.250 and € 7.399"),"€ 56",IF(OR(E24="Between € 5.500 and € 6.349",E24="Between € 7.400 and € 8.449"),"€ 66",IF(OR(E24="Above € 6.350",E24="Above € 8.500"),"€ 76"))))))</f>
        <v>0</v>
      </c>
      <c r="G24" s="114"/>
      <c r="H24" s="77"/>
      <c r="I24" s="113">
        <f>(1720/12)*F24*G24</f>
        <v>0</v>
      </c>
      <c r="J24" s="44">
        <f t="shared" si="0"/>
        <v>0</v>
      </c>
    </row>
    <row r="25" spans="1:10">
      <c r="A25" s="76" t="s">
        <v>77</v>
      </c>
      <c r="B25" s="77"/>
      <c r="C25" s="77"/>
      <c r="D25" s="77"/>
      <c r="E25" s="77"/>
      <c r="F25" s="113" t="b">
        <f>IF(OR(E25="Under € 2.900",E25="Under € 3.900"),"€ 22",IF(OR(E25="Between € 2.900 and € 3.749",E25="Between € 3.900 and € 5.049"),"€ 35",IF(OR(E25="Between € 3.750 and € 4.649",E25="Between € 5.050 and € 6.249"),"€ 45",IF(OR(E25="Between € 4.650 and € 5.499",E25="Between € 6.250 and € 7.399"),"€ 56",IF(OR(E25="Between € 5.500 and € 6.349",E25="Between € 7.400 and € 8.449"),"€ 66",IF(OR(E25="Above € 6.350",E25="Above € 8.500"),"€ 76"))))))</f>
        <v>0</v>
      </c>
      <c r="G25" s="114"/>
      <c r="H25" s="77"/>
      <c r="I25" s="113">
        <f>(1720/12)*F25*G25</f>
        <v>0</v>
      </c>
      <c r="J25" s="44">
        <f t="shared" si="0"/>
        <v>0</v>
      </c>
    </row>
    <row r="26" spans="1:10">
      <c r="A26" s="76" t="s">
        <v>78</v>
      </c>
      <c r="B26" s="77"/>
      <c r="C26" s="77"/>
      <c r="D26" s="77"/>
      <c r="E26" s="77"/>
      <c r="F26" s="113" t="b">
        <f>IF(OR(E26="Under € 2.900",E26="Under € 3.900"),"€ 22",IF(OR(E26="Between € 2.900 and € 3.749",E26="Between € 3.900 and € 5.049"),"€ 35",IF(OR(E26="Between € 3.750 and € 4.649",E26="Between € 5.050 and € 6.249"),"€ 45",IF(OR(E26="Between € 4.650 and € 5.499",E26="Between € 6.250 and € 7.399"),"€ 56",IF(OR(E26="Between € 5.500 and € 6.349",E26="Between € 7.400 and € 8.449"),"€ 66",IF(OR(E26="Above € 6.350",E26="Above € 8.500"),"€ 76"))))))</f>
        <v>0</v>
      </c>
      <c r="G26" s="114"/>
      <c r="H26" s="77"/>
      <c r="I26" s="113">
        <f>(1720/12)*F26*G26</f>
        <v>0</v>
      </c>
      <c r="J26" s="44">
        <f t="shared" si="0"/>
        <v>0</v>
      </c>
    </row>
    <row r="27" spans="1:10">
      <c r="A27" s="76" t="s">
        <v>79</v>
      </c>
      <c r="B27" s="77"/>
      <c r="C27" s="77"/>
      <c r="D27" s="77"/>
      <c r="E27" s="112"/>
      <c r="F27" s="113" t="b">
        <f>IF(OR(E27="Under € 2.900",E27="Under € 3.900"),"€ 22",IF(OR(E27="Between € 2.900 and € 3.749",E27="Between € 3.900 and € 5.049"),"€ 35",IF(OR(E27="Between € 3.750 and € 4.649",E27="Between € 5.050 and € 6.249"),"€ 45",IF(OR(E27="Between € 4.650 and € 5.499",E27="Between € 6.250 and € 7.399"),"€ 56",IF(OR(E27="Between € 5.500 and € 6.349",E27="Between € 7.400 and € 8.449"),"€ 66",IF(OR(E27="Above € 6.350",E27="Above € 8.500"),"€ 76"))))))</f>
        <v>0</v>
      </c>
      <c r="G27" s="114"/>
      <c r="H27" s="77"/>
      <c r="I27" s="113">
        <f>(1720/12)*F27*G27</f>
        <v>0</v>
      </c>
      <c r="J27" s="44">
        <f t="shared" si="0"/>
        <v>0</v>
      </c>
    </row>
    <row r="28" spans="1:10">
      <c r="A28" s="76" t="s">
        <v>80</v>
      </c>
      <c r="B28" s="77"/>
      <c r="C28" s="77"/>
      <c r="D28" s="77"/>
      <c r="E28" s="112"/>
      <c r="F28" s="113" t="b">
        <f>IF(OR(E28="Under € 2.900",E28="Under € 3.900"),"€ 22",IF(OR(E28="Between € 2.900 and € 3.749",E28="Between € 3.900 and € 5.049"),"€ 35",IF(OR(E28="Between € 3.750 and € 4.649",E28="Between € 5.050 and € 6.249"),"€ 45",IF(OR(E28="Between € 4.650 and € 5.499",E28="Between € 6.250 and € 7.399"),"€ 56",IF(OR(E28="Between € 5.500 and € 6.349",E28="Between € 7.400 and € 8.449"),"€ 66",IF(OR(E28="Above € 6.350",E28="Above € 8.500"),"€ 76"))))))</f>
        <v>0</v>
      </c>
      <c r="G28" s="114"/>
      <c r="H28" s="77"/>
      <c r="I28" s="113">
        <f>(1720/12)*F28*G28</f>
        <v>0</v>
      </c>
      <c r="J28" s="44">
        <f t="shared" ref="J28:J91" si="1">I28*H28</f>
        <v>0</v>
      </c>
    </row>
    <row r="29" spans="1:10">
      <c r="A29" s="76" t="s">
        <v>81</v>
      </c>
      <c r="B29" s="77"/>
      <c r="C29" s="77"/>
      <c r="D29" s="77"/>
      <c r="E29" s="112"/>
      <c r="F29" s="113" t="b">
        <f>IF(OR(E29="Under € 2.900",E29="Under € 3.900"),"€ 22",IF(OR(E29="Between € 2.900 and € 3.749",E29="Between € 3.900 and € 5.049"),"€ 35",IF(OR(E29="Between € 3.750 and € 4.649",E29="Between € 5.050 and € 6.249"),"€ 45",IF(OR(E29="Between € 4.650 and € 5.499",E29="Between € 6.250 and € 7.399"),"€ 56",IF(OR(E29="Between € 5.500 and € 6.349",E29="Between € 7.400 and € 8.449"),"€ 66",IF(OR(E29="Above € 6.350",E29="Above € 8.500"),"€ 76"))))))</f>
        <v>0</v>
      </c>
      <c r="G29" s="114"/>
      <c r="H29" s="77"/>
      <c r="I29" s="113">
        <f>(1720/12)*F29*G29</f>
        <v>0</v>
      </c>
      <c r="J29" s="44">
        <f t="shared" si="1"/>
        <v>0</v>
      </c>
    </row>
    <row r="30" spans="1:10">
      <c r="A30" s="76" t="s">
        <v>82</v>
      </c>
      <c r="B30" s="77"/>
      <c r="C30" s="77"/>
      <c r="D30" s="77"/>
      <c r="E30" s="112"/>
      <c r="F30" s="113" t="b">
        <f>IF(OR(E30="Under € 2.900",E30="Under € 3.900"),"€ 22",IF(OR(E30="Between € 2.900 and € 3.749",E30="Between € 3.900 and € 5.049"),"€ 35",IF(OR(E30="Between € 3.750 and € 4.649",E30="Between € 5.050 and € 6.249"),"€ 45",IF(OR(E30="Between € 4.650 and € 5.499",E30="Between € 6.250 and € 7.399"),"€ 56",IF(OR(E30="Between € 5.500 and € 6.349",E30="Between € 7.400 and € 8.449"),"€ 66",IF(OR(E30="Above € 6.350",E30="Above € 8.500"),"€ 76"))))))</f>
        <v>0</v>
      </c>
      <c r="G30" s="114"/>
      <c r="H30" s="77"/>
      <c r="I30" s="113">
        <f>(1720/12)*F30*G30</f>
        <v>0</v>
      </c>
      <c r="J30" s="44">
        <f t="shared" si="1"/>
        <v>0</v>
      </c>
    </row>
    <row r="31" spans="1:10">
      <c r="A31" s="76" t="s">
        <v>83</v>
      </c>
      <c r="B31" s="77"/>
      <c r="C31" s="77"/>
      <c r="D31" s="77"/>
      <c r="E31" s="112"/>
      <c r="F31" s="113" t="b">
        <f>IF(OR(E31="Under € 2.900",E31="Under € 3.900"),"€ 22",IF(OR(E31="Between € 2.900 and € 3.749",E31="Between € 3.900 and € 5.049"),"€ 35",IF(OR(E31="Between € 3.750 and € 4.649",E31="Between € 5.050 and € 6.249"),"€ 45",IF(OR(E31="Between € 4.650 and € 5.499",E31="Between € 6.250 and € 7.399"),"€ 56",IF(OR(E31="Between € 5.500 and € 6.349",E31="Between € 7.400 and € 8.449"),"€ 66",IF(OR(E31="Above € 6.350",E31="Above € 8.500"),"€ 76"))))))</f>
        <v>0</v>
      </c>
      <c r="G31" s="114"/>
      <c r="H31" s="77"/>
      <c r="I31" s="113">
        <f>(1720/12)*F31*G31</f>
        <v>0</v>
      </c>
      <c r="J31" s="44">
        <f t="shared" si="1"/>
        <v>0</v>
      </c>
    </row>
    <row r="32" spans="1:10">
      <c r="A32" s="76" t="s">
        <v>84</v>
      </c>
      <c r="B32" s="77"/>
      <c r="C32" s="77"/>
      <c r="D32" s="77"/>
      <c r="E32" s="115"/>
      <c r="F32" s="113" t="b">
        <f>IF(OR(E32="Under € 2.900",E32="Under € 3.900"),"€ 22",IF(OR(E32="Between € 2.900 and € 3.749",E32="Between € 3.900 and € 5.049"),"€ 35",IF(OR(E32="Between € 3.750 and € 4.649",E32="Between € 5.050 and € 6.249"),"€ 45",IF(OR(E32="Between € 4.650 and € 5.499",E32="Between € 6.250 and € 7.399"),"€ 56",IF(OR(E32="Between € 5.500 and € 6.349",E32="Between € 7.400 and € 8.449"),"€ 66",IF(OR(E32="Above € 6.350",E32="Above € 8.500"),"€ 76"))))))</f>
        <v>0</v>
      </c>
      <c r="G32" s="114"/>
      <c r="H32" s="77"/>
      <c r="I32" s="113">
        <f>(1720/12)*F32*G32</f>
        <v>0</v>
      </c>
      <c r="J32" s="44">
        <f t="shared" si="1"/>
        <v>0</v>
      </c>
    </row>
    <row r="33" spans="1:10">
      <c r="A33" s="76" t="s">
        <v>85</v>
      </c>
      <c r="B33" s="77"/>
      <c r="C33" s="77"/>
      <c r="D33" s="77"/>
      <c r="E33" s="115"/>
      <c r="F33" s="113" t="b">
        <f>IF(OR(E33="Under € 2.900",E33="Under € 3.900"),"€ 22",IF(OR(E33="Between € 2.900 and € 3.749",E33="Between € 3.900 and € 5.049"),"€ 35",IF(OR(E33="Between € 3.750 and € 4.649",E33="Between € 5.050 and € 6.249"),"€ 45",IF(OR(E33="Between € 4.650 and € 5.499",E33="Between € 6.250 and € 7.399"),"€ 56",IF(OR(E33="Between € 5.500 and € 6.349",E33="Between € 7.400 and € 8.449"),"€ 66",IF(OR(E33="Above € 6.350",E33="Above € 8.500"),"€ 76"))))))</f>
        <v>0</v>
      </c>
      <c r="G33" s="114"/>
      <c r="H33" s="77"/>
      <c r="I33" s="113">
        <f>(1720/12)*F33*G33</f>
        <v>0</v>
      </c>
      <c r="J33" s="44">
        <f t="shared" si="1"/>
        <v>0</v>
      </c>
    </row>
    <row r="34" spans="1:10">
      <c r="A34" s="76" t="s">
        <v>86</v>
      </c>
      <c r="B34" s="77"/>
      <c r="C34" s="77"/>
      <c r="D34" s="77"/>
      <c r="E34" s="115"/>
      <c r="F34" s="113" t="b">
        <f>IF(OR(E34="Under € 2.900",E34="Under € 3.900"),"€ 22",IF(OR(E34="Between € 2.900 and € 3.749",E34="Between € 3.900 and € 5.049"),"€ 35",IF(OR(E34="Between € 3.750 and € 4.649",E34="Between € 5.050 and € 6.249"),"€ 45",IF(OR(E34="Between € 4.650 and € 5.499",E34="Between € 6.250 and € 7.399"),"€ 56",IF(OR(E34="Between € 5.500 and € 6.349",E34="Between € 7.400 and € 8.449"),"€ 66",IF(OR(E34="Above € 6.350",E34="Above € 8.500"),"€ 76"))))))</f>
        <v>0</v>
      </c>
      <c r="G34" s="114"/>
      <c r="H34" s="77"/>
      <c r="I34" s="113">
        <f>(1720/12)*F34*G34</f>
        <v>0</v>
      </c>
      <c r="J34" s="44">
        <f t="shared" si="1"/>
        <v>0</v>
      </c>
    </row>
    <row r="35" spans="1:10">
      <c r="A35" s="76" t="s">
        <v>87</v>
      </c>
      <c r="B35" s="77"/>
      <c r="C35" s="77"/>
      <c r="D35" s="77"/>
      <c r="E35" s="115"/>
      <c r="F35" s="113" t="b">
        <f>IF(OR(E35="Under € 2.900",E35="Under € 3.900"),"€ 22",IF(OR(E35="Between € 2.900 and € 3.749",E35="Between € 3.900 and € 5.049"),"€ 35",IF(OR(E35="Between € 3.750 and € 4.649",E35="Between € 5.050 and € 6.249"),"€ 45",IF(OR(E35="Between € 4.650 and € 5.499",E35="Between € 6.250 and € 7.399"),"€ 56",IF(OR(E35="Between € 5.500 and € 6.349",E35="Between € 7.400 and € 8.449"),"€ 66",IF(OR(E35="Above € 6.350",E35="Above € 8.500"),"€ 76"))))))</f>
        <v>0</v>
      </c>
      <c r="G35" s="114"/>
      <c r="H35" s="77"/>
      <c r="I35" s="113">
        <f>(1720/12)*F35*G35</f>
        <v>0</v>
      </c>
      <c r="J35" s="44">
        <f t="shared" si="1"/>
        <v>0</v>
      </c>
    </row>
    <row r="36" spans="1:10">
      <c r="A36" s="76" t="s">
        <v>88</v>
      </c>
      <c r="B36" s="77"/>
      <c r="C36" s="77"/>
      <c r="D36" s="77"/>
      <c r="E36" s="115"/>
      <c r="F36" s="113" t="b">
        <f>IF(OR(E36="Under € 2.900",E36="Under € 3.900"),"€ 22",IF(OR(E36="Between € 2.900 and € 3.749",E36="Between € 3.900 and € 5.049"),"€ 35",IF(OR(E36="Between € 3.750 and € 4.649",E36="Between € 5.050 and € 6.249"),"€ 45",IF(OR(E36="Between € 4.650 and € 5.499",E36="Between € 6.250 and € 7.399"),"€ 56",IF(OR(E36="Between € 5.500 and € 6.349",E36="Between € 7.400 and € 8.449"),"€ 66",IF(OR(E36="Above € 6.350",E36="Above € 8.500"),"€ 76"))))))</f>
        <v>0</v>
      </c>
      <c r="G36" s="114"/>
      <c r="H36" s="77"/>
      <c r="I36" s="113">
        <f>(1720/12)*F36*G36</f>
        <v>0</v>
      </c>
      <c r="J36" s="44">
        <f t="shared" si="1"/>
        <v>0</v>
      </c>
    </row>
    <row r="37" spans="1:10">
      <c r="A37" s="76" t="s">
        <v>89</v>
      </c>
      <c r="B37" s="77"/>
      <c r="C37" s="77"/>
      <c r="D37" s="77"/>
      <c r="E37" s="115"/>
      <c r="F37" s="113" t="b">
        <f>IF(OR(E37="Under € 2.900",E37="Under € 3.900"),"€ 22",IF(OR(E37="Between € 2.900 and € 3.749",E37="Between € 3.900 and € 5.049"),"€ 35",IF(OR(E37="Between € 3.750 and € 4.649",E37="Between € 5.050 and € 6.249"),"€ 45",IF(OR(E37="Between € 4.650 and € 5.499",E37="Between € 6.250 and € 7.399"),"€ 56",IF(OR(E37="Between € 5.500 and € 6.349",E37="Between € 7.400 and € 8.449"),"€ 66",IF(OR(E37="Above € 6.350",E37="Above € 8.500"),"€ 76"))))))</f>
        <v>0</v>
      </c>
      <c r="G37" s="114"/>
      <c r="H37" s="77"/>
      <c r="I37" s="113">
        <f>(1720/12)*F37*G37</f>
        <v>0</v>
      </c>
      <c r="J37" s="44">
        <f t="shared" si="1"/>
        <v>0</v>
      </c>
    </row>
    <row r="38" spans="1:10">
      <c r="A38" s="76" t="s">
        <v>90</v>
      </c>
      <c r="B38" s="77"/>
      <c r="C38" s="77"/>
      <c r="D38" s="77"/>
      <c r="E38" s="115"/>
      <c r="F38" s="113" t="b">
        <f>IF(OR(E38="Under € 2.900",E38="Under € 3.900"),"€ 22",IF(OR(E38="Between € 2.900 and € 3.749",E38="Between € 3.900 and € 5.049"),"€ 35",IF(OR(E38="Between € 3.750 and € 4.649",E38="Between € 5.050 and € 6.249"),"€ 45",IF(OR(E38="Between € 4.650 and € 5.499",E38="Between € 6.250 and € 7.399"),"€ 56",IF(OR(E38="Between € 5.500 and € 6.349",E38="Between € 7.400 and € 8.449"),"€ 66",IF(OR(E38="Above € 6.350",E38="Above € 8.500"),"€ 76"))))))</f>
        <v>0</v>
      </c>
      <c r="G38" s="114"/>
      <c r="H38" s="77"/>
      <c r="I38" s="113">
        <f>(1720/12)*F38*G38</f>
        <v>0</v>
      </c>
      <c r="J38" s="44">
        <f t="shared" si="1"/>
        <v>0</v>
      </c>
    </row>
    <row r="39" spans="1:10">
      <c r="A39" s="76" t="s">
        <v>91</v>
      </c>
      <c r="B39" s="77"/>
      <c r="C39" s="77"/>
      <c r="D39" s="77"/>
      <c r="E39" s="115"/>
      <c r="F39" s="113" t="b">
        <f>IF(OR(E39="Under € 2.900",E39="Under € 3.900"),"€ 22",IF(OR(E39="Between € 2.900 and € 3.749",E39="Between € 3.900 and € 5.049"),"€ 35",IF(OR(E39="Between € 3.750 and € 4.649",E39="Between € 5.050 and € 6.249"),"€ 45",IF(OR(E39="Between € 4.650 and € 5.499",E39="Between € 6.250 and € 7.399"),"€ 56",IF(OR(E39="Between € 5.500 and € 6.349",E39="Between € 7.400 and € 8.449"),"€ 66",IF(OR(E39="Above € 6.350",E39="Above € 8.500"),"€ 76"))))))</f>
        <v>0</v>
      </c>
      <c r="G39" s="114"/>
      <c r="H39" s="77"/>
      <c r="I39" s="113">
        <f>(1720/12)*F39*G39</f>
        <v>0</v>
      </c>
      <c r="J39" s="44">
        <f t="shared" si="1"/>
        <v>0</v>
      </c>
    </row>
    <row r="40" spans="1:10">
      <c r="A40" s="76" t="s">
        <v>92</v>
      </c>
      <c r="B40" s="77"/>
      <c r="C40" s="77"/>
      <c r="D40" s="77"/>
      <c r="E40" s="115"/>
      <c r="F40" s="113" t="b">
        <f>IF(OR(E40="Under € 2.900",E40="Under € 3.900"),"€ 22",IF(OR(E40="Between € 2.900 and € 3.749",E40="Between € 3.900 and € 5.049"),"€ 35",IF(OR(E40="Between € 3.750 and € 4.649",E40="Between € 5.050 and € 6.249"),"€ 45",IF(OR(E40="Between € 4.650 and € 5.499",E40="Between € 6.250 and € 7.399"),"€ 56",IF(OR(E40="Between € 5.500 and € 6.349",E40="Between € 7.400 and € 8.449"),"€ 66",IF(OR(E40="Above € 6.350",E40="Above € 8.500"),"€ 76"))))))</f>
        <v>0</v>
      </c>
      <c r="G40" s="114"/>
      <c r="H40" s="77"/>
      <c r="I40" s="113">
        <f>(1720/12)*F40*G40</f>
        <v>0</v>
      </c>
      <c r="J40" s="44">
        <f t="shared" si="1"/>
        <v>0</v>
      </c>
    </row>
    <row r="41" spans="1:10">
      <c r="A41" s="76" t="s">
        <v>93</v>
      </c>
      <c r="B41" s="77"/>
      <c r="C41" s="77"/>
      <c r="D41" s="77"/>
      <c r="E41" s="115"/>
      <c r="F41" s="113" t="b">
        <f>IF(OR(E41="Under € 2.900",E41="Under € 3.900"),"€ 22",IF(OR(E41="Between € 2.900 and € 3.749",E41="Between € 3.900 and € 5.049"),"€ 35",IF(OR(E41="Between € 3.750 and € 4.649",E41="Between € 5.050 and € 6.249"),"€ 45",IF(OR(E41="Between € 4.650 and € 5.499",E41="Between € 6.250 and € 7.399"),"€ 56",IF(OR(E41="Between € 5.500 and € 6.349",E41="Between € 7.400 and € 8.449"),"€ 66",IF(OR(E41="Above € 6.350",E41="Above € 8.500"),"€ 76"))))))</f>
        <v>0</v>
      </c>
      <c r="G41" s="114"/>
      <c r="H41" s="77"/>
      <c r="I41" s="113">
        <f>(1720/12)*F41*G41</f>
        <v>0</v>
      </c>
      <c r="J41" s="44">
        <f t="shared" si="1"/>
        <v>0</v>
      </c>
    </row>
    <row r="42" spans="1:10">
      <c r="A42" s="76" t="s">
        <v>94</v>
      </c>
      <c r="B42" s="77"/>
      <c r="C42" s="77"/>
      <c r="D42" s="77"/>
      <c r="E42" s="115"/>
      <c r="F42" s="113" t="b">
        <f>IF(OR(E42="Under € 2.900",E42="Under € 3.900"),"€ 22",IF(OR(E42="Between € 2.900 and € 3.749",E42="Between € 3.900 and € 5.049"),"€ 35",IF(OR(E42="Between € 3.750 and € 4.649",E42="Between € 5.050 and € 6.249"),"€ 45",IF(OR(E42="Between € 4.650 and € 5.499",E42="Between € 6.250 and € 7.399"),"€ 56",IF(OR(E42="Between € 5.500 and € 6.349",E42="Between € 7.400 and € 8.449"),"€ 66",IF(OR(E42="Above € 6.350",E42="Above € 8.500"),"€ 76"))))))</f>
        <v>0</v>
      </c>
      <c r="G42" s="114"/>
      <c r="H42" s="77"/>
      <c r="I42" s="113">
        <f>(1720/12)*F42*G42</f>
        <v>0</v>
      </c>
      <c r="J42" s="44">
        <f t="shared" si="1"/>
        <v>0</v>
      </c>
    </row>
    <row r="43" spans="1:10">
      <c r="A43" s="76" t="s">
        <v>95</v>
      </c>
      <c r="B43" s="77"/>
      <c r="C43" s="77"/>
      <c r="D43" s="77"/>
      <c r="E43" s="115"/>
      <c r="F43" s="113" t="b">
        <f>IF(OR(E43="Under € 2.900",E43="Under € 3.900"),"€ 22",IF(OR(E43="Between € 2.900 and € 3.749",E43="Between € 3.900 and € 5.049"),"€ 35",IF(OR(E43="Between € 3.750 and € 4.649",E43="Between € 5.050 and € 6.249"),"€ 45",IF(OR(E43="Between € 4.650 and € 5.499",E43="Between € 6.250 and € 7.399"),"€ 56",IF(OR(E43="Between € 5.500 and € 6.349",E43="Between € 7.400 and € 8.449"),"€ 66",IF(OR(E43="Above € 6.350",E43="Above € 8.500"),"€ 76"))))))</f>
        <v>0</v>
      </c>
      <c r="G43" s="114"/>
      <c r="H43" s="77"/>
      <c r="I43" s="113">
        <f>(1720/12)*F43*G43</f>
        <v>0</v>
      </c>
      <c r="J43" s="44">
        <f t="shared" si="1"/>
        <v>0</v>
      </c>
    </row>
    <row r="44" spans="1:10">
      <c r="A44" s="76" t="s">
        <v>96</v>
      </c>
      <c r="B44" s="77"/>
      <c r="C44" s="77"/>
      <c r="D44" s="77"/>
      <c r="E44" s="115"/>
      <c r="F44" s="113" t="b">
        <f>IF(OR(E44="Under € 2.900",E44="Under € 3.900"),"€ 22",IF(OR(E44="Between € 2.900 and € 3.749",E44="Between € 3.900 and € 5.049"),"€ 35",IF(OR(E44="Between € 3.750 and € 4.649",E44="Between € 5.050 and € 6.249"),"€ 45",IF(OR(E44="Between € 4.650 and € 5.499",E44="Between € 6.250 and € 7.399"),"€ 56",IF(OR(E44="Between € 5.500 and € 6.349",E44="Between € 7.400 and € 8.449"),"€ 66",IF(OR(E44="Above € 6.350",E44="Above € 8.500"),"€ 76"))))))</f>
        <v>0</v>
      </c>
      <c r="G44" s="114"/>
      <c r="H44" s="77"/>
      <c r="I44" s="113">
        <f>(1720/12)*F44*G44</f>
        <v>0</v>
      </c>
      <c r="J44" s="44">
        <f t="shared" si="1"/>
        <v>0</v>
      </c>
    </row>
    <row r="45" spans="1:10">
      <c r="A45" s="76" t="s">
        <v>97</v>
      </c>
      <c r="B45" s="77"/>
      <c r="C45" s="77"/>
      <c r="D45" s="77"/>
      <c r="E45" s="77"/>
      <c r="F45" s="113" t="b">
        <f>IF(OR(E45="Under € 2.900",E45="Under € 3.900"),"€ 22",IF(OR(E45="Between € 2.900 and € 3.749",E45="Between € 3.900 and € 5.049"),"€ 35",IF(OR(E45="Between € 3.750 and € 4.649",E45="Between € 5.050 and € 6.249"),"€ 45",IF(OR(E45="Between € 4.650 and € 5.499",E45="Between € 6.250 and € 7.399"),"€ 56",IF(OR(E45="Between € 5.500 and € 6.349",E45="Between € 7.400 and € 8.449"),"€ 66",IF(OR(E45="Above € 6.350",E45="Above € 8.500"),"€ 76"))))))</f>
        <v>0</v>
      </c>
      <c r="G45" s="114"/>
      <c r="H45" s="77"/>
      <c r="I45" s="113">
        <f>(1720/12)*F45*G45</f>
        <v>0</v>
      </c>
      <c r="J45" s="44">
        <f t="shared" si="1"/>
        <v>0</v>
      </c>
    </row>
    <row r="46" spans="1:10">
      <c r="A46" s="76" t="s">
        <v>98</v>
      </c>
      <c r="B46" s="77"/>
      <c r="C46" s="77"/>
      <c r="D46" s="77"/>
      <c r="E46" s="77"/>
      <c r="F46" s="113" t="b">
        <f>IF(OR(E46="Under € 2.900",E46="Under € 3.900"),"€ 22",IF(OR(E46="Between € 2.900 and € 3.749",E46="Between € 3.900 and € 5.049"),"€ 35",IF(OR(E46="Between € 3.750 and € 4.649",E46="Between € 5.050 and € 6.249"),"€ 45",IF(OR(E46="Between € 4.650 and € 5.499",E46="Between € 6.250 and € 7.399"),"€ 56",IF(OR(E46="Between € 5.500 and € 6.349",E46="Between € 7.400 and € 8.449"),"€ 66",IF(OR(E46="Above € 6.350",E46="Above € 8.500"),"€ 76"))))))</f>
        <v>0</v>
      </c>
      <c r="G46" s="114"/>
      <c r="H46" s="77"/>
      <c r="I46" s="113">
        <f>(1720/12)*F46*G46</f>
        <v>0</v>
      </c>
      <c r="J46" s="44">
        <f t="shared" si="1"/>
        <v>0</v>
      </c>
    </row>
    <row r="47" spans="1:10">
      <c r="A47" s="76" t="s">
        <v>99</v>
      </c>
      <c r="B47" s="77"/>
      <c r="C47" s="77"/>
      <c r="D47" s="77"/>
      <c r="E47" s="112"/>
      <c r="F47" s="113" t="b">
        <f>IF(OR(E47="Under € 2.900",E47="Under € 3.900"),"€ 22",IF(OR(E47="Between € 2.900 and € 3.749",E47="Between € 3.900 and € 5.049"),"€ 35",IF(OR(E47="Between € 3.750 and € 4.649",E47="Between € 5.050 and € 6.249"),"€ 45",IF(OR(E47="Between € 4.650 and € 5.499",E47="Between € 6.250 and € 7.399"),"€ 56",IF(OR(E47="Between € 5.500 and € 6.349",E47="Between € 7.400 and € 8.449"),"€ 66",IF(OR(E47="Above € 6.350",E47="Above € 8.500"),"€ 76"))))))</f>
        <v>0</v>
      </c>
      <c r="G47" s="114"/>
      <c r="H47" s="77"/>
      <c r="I47" s="113">
        <f>(1720/12)*F47*G47</f>
        <v>0</v>
      </c>
      <c r="J47" s="44">
        <f t="shared" si="1"/>
        <v>0</v>
      </c>
    </row>
    <row r="48" spans="1:10">
      <c r="A48" s="76" t="s">
        <v>100</v>
      </c>
      <c r="B48" s="77"/>
      <c r="C48" s="77"/>
      <c r="D48" s="77"/>
      <c r="E48" s="112"/>
      <c r="F48" s="113" t="b">
        <f>IF(OR(E48="Under € 2.900",E48="Under € 3.900"),"€ 22",IF(OR(E48="Between € 2.900 and € 3.749",E48="Between € 3.900 and € 5.049"),"€ 35",IF(OR(E48="Between € 3.750 and € 4.649",E48="Between € 5.050 and € 6.249"),"€ 45",IF(OR(E48="Between € 4.650 and € 5.499",E48="Between € 6.250 and € 7.399"),"€ 56",IF(OR(E48="Between € 5.500 and € 6.349",E48="Between € 7.400 and € 8.449"),"€ 66",IF(OR(E48="Above € 6.350",E48="Above € 8.500"),"€ 76"))))))</f>
        <v>0</v>
      </c>
      <c r="G48" s="114"/>
      <c r="H48" s="77"/>
      <c r="I48" s="113">
        <f>(1720/12)*F48*G48</f>
        <v>0</v>
      </c>
      <c r="J48" s="44">
        <f t="shared" si="1"/>
        <v>0</v>
      </c>
    </row>
    <row r="49" spans="1:10">
      <c r="A49" s="76" t="s">
        <v>101</v>
      </c>
      <c r="B49" s="77"/>
      <c r="C49" s="77"/>
      <c r="D49" s="77"/>
      <c r="E49" s="112"/>
      <c r="F49" s="113" t="b">
        <f>IF(OR(E49="Under € 2.900",E49="Under € 3.900"),"€ 22",IF(OR(E49="Between € 2.900 and € 3.749",E49="Between € 3.900 and € 5.049"),"€ 35",IF(OR(E49="Between € 3.750 and € 4.649",E49="Between € 5.050 and € 6.249"),"€ 45",IF(OR(E49="Between € 4.650 and € 5.499",E49="Between € 6.250 and € 7.399"),"€ 56",IF(OR(E49="Between € 5.500 and € 6.349",E49="Between € 7.400 and € 8.449"),"€ 66",IF(OR(E49="Above € 6.350",E49="Above € 8.500"),"€ 76"))))))</f>
        <v>0</v>
      </c>
      <c r="G49" s="114"/>
      <c r="H49" s="77"/>
      <c r="I49" s="113">
        <f>(1720/12)*F49*G49</f>
        <v>0</v>
      </c>
      <c r="J49" s="44">
        <f t="shared" si="1"/>
        <v>0</v>
      </c>
    </row>
    <row r="50" spans="1:10">
      <c r="A50" s="76" t="s">
        <v>102</v>
      </c>
      <c r="B50" s="77"/>
      <c r="C50" s="77"/>
      <c r="D50" s="77"/>
      <c r="E50" s="112"/>
      <c r="F50" s="113" t="b">
        <f>IF(OR(E50="Under € 2.900",E50="Under € 3.900"),"€ 22",IF(OR(E50="Between € 2.900 and € 3.749",E50="Between € 3.900 and € 5.049"),"€ 35",IF(OR(E50="Between € 3.750 and € 4.649",E50="Between € 5.050 and € 6.249"),"€ 45",IF(OR(E50="Between € 4.650 and € 5.499",E50="Between € 6.250 and € 7.399"),"€ 56",IF(OR(E50="Between € 5.500 and € 6.349",E50="Between € 7.400 and € 8.449"),"€ 66",IF(OR(E50="Above € 6.350",E50="Above € 8.500"),"€ 76"))))))</f>
        <v>0</v>
      </c>
      <c r="G50" s="114"/>
      <c r="H50" s="77"/>
      <c r="I50" s="113">
        <f>(1720/12)*F50*G50</f>
        <v>0</v>
      </c>
      <c r="J50" s="44">
        <f t="shared" si="1"/>
        <v>0</v>
      </c>
    </row>
    <row r="51" spans="1:10">
      <c r="A51" s="76" t="s">
        <v>103</v>
      </c>
      <c r="B51" s="77"/>
      <c r="C51" s="77"/>
      <c r="D51" s="77"/>
      <c r="E51" s="112"/>
      <c r="F51" s="113" t="b">
        <f>IF(OR(E51="Under € 2.900",E51="Under € 3.900"),"€ 22",IF(OR(E51="Between € 2.900 and € 3.749",E51="Between € 3.900 and € 5.049"),"€ 35",IF(OR(E51="Between € 3.750 and € 4.649",E51="Between € 5.050 and € 6.249"),"€ 45",IF(OR(E51="Between € 4.650 and € 5.499",E51="Between € 6.250 and € 7.399"),"€ 56",IF(OR(E51="Between € 5.500 and € 6.349",E51="Between € 7.400 and € 8.449"),"€ 66",IF(OR(E51="Above € 6.350",E51="Above € 8.500"),"€ 76"))))))</f>
        <v>0</v>
      </c>
      <c r="G51" s="114"/>
      <c r="H51" s="77"/>
      <c r="I51" s="113">
        <f>(1720/12)*F51*G51</f>
        <v>0</v>
      </c>
      <c r="J51" s="44">
        <f t="shared" si="1"/>
        <v>0</v>
      </c>
    </row>
    <row r="52" spans="1:10">
      <c r="A52" s="76" t="s">
        <v>104</v>
      </c>
      <c r="B52" s="77"/>
      <c r="C52" s="77"/>
      <c r="D52" s="77"/>
      <c r="E52" s="115"/>
      <c r="F52" s="113" t="b">
        <f>IF(OR(E52="Under € 2.900",E52="Under € 3.900"),"€ 22",IF(OR(E52="Between € 2.900 and € 3.749",E52="Between € 3.900 and € 5.049"),"€ 35",IF(OR(E52="Between € 3.750 and € 4.649",E52="Between € 5.050 and € 6.249"),"€ 45",IF(OR(E52="Between € 4.650 and € 5.499",E52="Between € 6.250 and € 7.399"),"€ 56",IF(OR(E52="Between € 5.500 and € 6.349",E52="Between € 7.400 and € 8.449"),"€ 66",IF(OR(E52="Above € 6.350",E52="Above € 8.500"),"€ 76"))))))</f>
        <v>0</v>
      </c>
      <c r="G52" s="114"/>
      <c r="H52" s="77"/>
      <c r="I52" s="113">
        <f>(1720/12)*F52*G52</f>
        <v>0</v>
      </c>
      <c r="J52" s="44">
        <f t="shared" si="1"/>
        <v>0</v>
      </c>
    </row>
    <row r="53" spans="1:10">
      <c r="A53" s="76" t="s">
        <v>105</v>
      </c>
      <c r="B53" s="77"/>
      <c r="C53" s="77"/>
      <c r="D53" s="77"/>
      <c r="E53" s="115"/>
      <c r="F53" s="113" t="b">
        <f>IF(OR(E53="Under € 2.900",E53="Under € 3.900"),"€ 22",IF(OR(E53="Between € 2.900 and € 3.749",E53="Between € 3.900 and € 5.049"),"€ 35",IF(OR(E53="Between € 3.750 and € 4.649",E53="Between € 5.050 and € 6.249"),"€ 45",IF(OR(E53="Between € 4.650 and € 5.499",E53="Between € 6.250 and € 7.399"),"€ 56",IF(OR(E53="Between € 5.500 and € 6.349",E53="Between € 7.400 and € 8.449"),"€ 66",IF(OR(E53="Above € 6.350",E53="Above € 8.500"),"€ 76"))))))</f>
        <v>0</v>
      </c>
      <c r="G53" s="114"/>
      <c r="H53" s="77"/>
      <c r="I53" s="113">
        <f>(1720/12)*F53*G53</f>
        <v>0</v>
      </c>
      <c r="J53" s="44">
        <f t="shared" si="1"/>
        <v>0</v>
      </c>
    </row>
    <row r="54" spans="1:10">
      <c r="A54" s="76" t="s">
        <v>106</v>
      </c>
      <c r="B54" s="77"/>
      <c r="C54" s="77"/>
      <c r="D54" s="77"/>
      <c r="E54" s="115"/>
      <c r="F54" s="113" t="b">
        <f>IF(OR(E54="Under € 2.900",E54="Under € 3.900"),"€ 22",IF(OR(E54="Between € 2.900 and € 3.749",E54="Between € 3.900 and € 5.049"),"€ 35",IF(OR(E54="Between € 3.750 and € 4.649",E54="Between € 5.050 and € 6.249"),"€ 45",IF(OR(E54="Between € 4.650 and € 5.499",E54="Between € 6.250 and € 7.399"),"€ 56",IF(OR(E54="Between € 5.500 and € 6.349",E54="Between € 7.400 and € 8.449"),"€ 66",IF(OR(E54="Above € 6.350",E54="Above € 8.500"),"€ 76"))))))</f>
        <v>0</v>
      </c>
      <c r="G54" s="114"/>
      <c r="H54" s="77"/>
      <c r="I54" s="113">
        <f>(1720/12)*F54*G54</f>
        <v>0</v>
      </c>
      <c r="J54" s="44">
        <f t="shared" si="1"/>
        <v>0</v>
      </c>
    </row>
    <row r="55" spans="1:10">
      <c r="A55" s="76" t="s">
        <v>107</v>
      </c>
      <c r="B55" s="77"/>
      <c r="C55" s="77"/>
      <c r="D55" s="77"/>
      <c r="E55" s="115"/>
      <c r="F55" s="113" t="b">
        <f>IF(OR(E55="Under € 2.900",E55="Under € 3.900"),"€ 22",IF(OR(E55="Between € 2.900 and € 3.749",E55="Between € 3.900 and € 5.049"),"€ 35",IF(OR(E55="Between € 3.750 and € 4.649",E55="Between € 5.050 and € 6.249"),"€ 45",IF(OR(E55="Between € 4.650 and € 5.499",E55="Between € 6.250 and € 7.399"),"€ 56",IF(OR(E55="Between € 5.500 and € 6.349",E55="Between € 7.400 and € 8.449"),"€ 66",IF(OR(E55="Above € 6.350",E55="Above € 8.500"),"€ 76"))))))</f>
        <v>0</v>
      </c>
      <c r="G55" s="114"/>
      <c r="H55" s="77"/>
      <c r="I55" s="113">
        <f>(1720/12)*F55*G55</f>
        <v>0</v>
      </c>
      <c r="J55" s="44">
        <f t="shared" si="1"/>
        <v>0</v>
      </c>
    </row>
    <row r="56" spans="1:10">
      <c r="A56" s="76" t="s">
        <v>108</v>
      </c>
      <c r="B56" s="77"/>
      <c r="C56" s="77"/>
      <c r="D56" s="77"/>
      <c r="E56" s="115"/>
      <c r="F56" s="113" t="b">
        <f>IF(OR(E56="Under € 2.900",E56="Under € 3.900"),"€ 22",IF(OR(E56="Between € 2.900 and € 3.749",E56="Between € 3.900 and € 5.049"),"€ 35",IF(OR(E56="Between € 3.750 and € 4.649",E56="Between € 5.050 and € 6.249"),"€ 45",IF(OR(E56="Between € 4.650 and € 5.499",E56="Between € 6.250 and € 7.399"),"€ 56",IF(OR(E56="Between € 5.500 and € 6.349",E56="Between € 7.400 and € 8.449"),"€ 66",IF(OR(E56="Above € 6.350",E56="Above € 8.500"),"€ 76"))))))</f>
        <v>0</v>
      </c>
      <c r="G56" s="114"/>
      <c r="H56" s="77"/>
      <c r="I56" s="113">
        <f>(1720/12)*F56*G56</f>
        <v>0</v>
      </c>
      <c r="J56" s="44">
        <f t="shared" si="1"/>
        <v>0</v>
      </c>
    </row>
    <row r="57" spans="1:10">
      <c r="A57" s="76" t="s">
        <v>109</v>
      </c>
      <c r="B57" s="77"/>
      <c r="C57" s="77"/>
      <c r="D57" s="77"/>
      <c r="E57" s="115"/>
      <c r="F57" s="113" t="b">
        <f>IF(OR(E57="Under € 2.900",E57="Under € 3.900"),"€ 22",IF(OR(E57="Between € 2.900 and € 3.749",E57="Between € 3.900 and € 5.049"),"€ 35",IF(OR(E57="Between € 3.750 and € 4.649",E57="Between € 5.050 and € 6.249"),"€ 45",IF(OR(E57="Between € 4.650 and € 5.499",E57="Between € 6.250 and € 7.399"),"€ 56",IF(OR(E57="Between € 5.500 and € 6.349",E57="Between € 7.400 and € 8.449"),"€ 66",IF(OR(E57="Above € 6.350",E57="Above € 8.500"),"€ 76"))))))</f>
        <v>0</v>
      </c>
      <c r="G57" s="114"/>
      <c r="H57" s="77"/>
      <c r="I57" s="113">
        <f>(1720/12)*F57*G57</f>
        <v>0</v>
      </c>
      <c r="J57" s="44">
        <f t="shared" si="1"/>
        <v>0</v>
      </c>
    </row>
    <row r="58" spans="1:10">
      <c r="A58" s="76" t="s">
        <v>110</v>
      </c>
      <c r="B58" s="77"/>
      <c r="C58" s="77"/>
      <c r="D58" s="77"/>
      <c r="E58" s="115"/>
      <c r="F58" s="113" t="b">
        <f>IF(OR(E58="Under € 2.900",E58="Under € 3.900"),"€ 22",IF(OR(E58="Between € 2.900 and € 3.749",E58="Between € 3.900 and € 5.049"),"€ 35",IF(OR(E58="Between € 3.750 and € 4.649",E58="Between € 5.050 and € 6.249"),"€ 45",IF(OR(E58="Between € 4.650 and € 5.499",E58="Between € 6.250 and € 7.399"),"€ 56",IF(OR(E58="Between € 5.500 and € 6.349",E58="Between € 7.400 and € 8.449"),"€ 66",IF(OR(E58="Above € 6.350",E58="Above € 8.500"),"€ 76"))))))</f>
        <v>0</v>
      </c>
      <c r="G58" s="114"/>
      <c r="H58" s="77"/>
      <c r="I58" s="113">
        <f>(1720/12)*F58*G58</f>
        <v>0</v>
      </c>
      <c r="J58" s="44">
        <f t="shared" si="1"/>
        <v>0</v>
      </c>
    </row>
    <row r="59" spans="1:10">
      <c r="A59" s="76" t="s">
        <v>111</v>
      </c>
      <c r="B59" s="77"/>
      <c r="C59" s="77"/>
      <c r="D59" s="77"/>
      <c r="E59" s="115"/>
      <c r="F59" s="113" t="b">
        <f>IF(OR(E59="Under € 2.900",E59="Under € 3.900"),"€ 22",IF(OR(E59="Between € 2.900 and € 3.749",E59="Between € 3.900 and € 5.049"),"€ 35",IF(OR(E59="Between € 3.750 and € 4.649",E59="Between € 5.050 and € 6.249"),"€ 45",IF(OR(E59="Between € 4.650 and € 5.499",E59="Between € 6.250 and € 7.399"),"€ 56",IF(OR(E59="Between € 5.500 and € 6.349",E59="Between € 7.400 and € 8.449"),"€ 66",IF(OR(E59="Above € 6.350",E59="Above € 8.500"),"€ 76"))))))</f>
        <v>0</v>
      </c>
      <c r="G59" s="114"/>
      <c r="H59" s="77"/>
      <c r="I59" s="113">
        <f>(1720/12)*F59*G59</f>
        <v>0</v>
      </c>
      <c r="J59" s="44">
        <f t="shared" si="1"/>
        <v>0</v>
      </c>
    </row>
    <row r="60" spans="1:10">
      <c r="A60" s="76" t="s">
        <v>112</v>
      </c>
      <c r="B60" s="77"/>
      <c r="C60" s="77"/>
      <c r="D60" s="77"/>
      <c r="E60" s="115"/>
      <c r="F60" s="113" t="b">
        <f>IF(OR(E60="Under € 2.900",E60="Under € 3.900"),"€ 22",IF(OR(E60="Between € 2.900 and € 3.749",E60="Between € 3.900 and € 5.049"),"€ 35",IF(OR(E60="Between € 3.750 and € 4.649",E60="Between € 5.050 and € 6.249"),"€ 45",IF(OR(E60="Between € 4.650 and € 5.499",E60="Between € 6.250 and € 7.399"),"€ 56",IF(OR(E60="Between € 5.500 and € 6.349",E60="Between € 7.400 and € 8.449"),"€ 66",IF(OR(E60="Above € 6.350",E60="Above € 8.500"),"€ 76"))))))</f>
        <v>0</v>
      </c>
      <c r="G60" s="114"/>
      <c r="H60" s="77"/>
      <c r="I60" s="113">
        <f>(1720/12)*F60*G60</f>
        <v>0</v>
      </c>
      <c r="J60" s="44">
        <f t="shared" si="1"/>
        <v>0</v>
      </c>
    </row>
    <row r="61" spans="1:10">
      <c r="A61" s="76" t="s">
        <v>113</v>
      </c>
      <c r="B61" s="77"/>
      <c r="C61" s="77"/>
      <c r="D61" s="77"/>
      <c r="E61" s="115"/>
      <c r="F61" s="113" t="b">
        <f>IF(OR(E61="Under € 2.900",E61="Under € 3.900"),"€ 22",IF(OR(E61="Between € 2.900 and € 3.749",E61="Between € 3.900 and € 5.049"),"€ 35",IF(OR(E61="Between € 3.750 and € 4.649",E61="Between € 5.050 and € 6.249"),"€ 45",IF(OR(E61="Between € 4.650 and € 5.499",E61="Between € 6.250 and € 7.399"),"€ 56",IF(OR(E61="Between € 5.500 and € 6.349",E61="Between € 7.400 and € 8.449"),"€ 66",IF(OR(E61="Above € 6.350",E61="Above € 8.500"),"€ 76"))))))</f>
        <v>0</v>
      </c>
      <c r="G61" s="114"/>
      <c r="H61" s="77"/>
      <c r="I61" s="113">
        <f>(1720/12)*F61*G61</f>
        <v>0</v>
      </c>
      <c r="J61" s="44">
        <f t="shared" si="1"/>
        <v>0</v>
      </c>
    </row>
    <row r="62" spans="1:10">
      <c r="A62" s="76" t="s">
        <v>114</v>
      </c>
      <c r="B62" s="77"/>
      <c r="C62" s="77"/>
      <c r="D62" s="77"/>
      <c r="E62" s="115"/>
      <c r="F62" s="113" t="b">
        <f>IF(OR(E62="Under € 2.900",E62="Under € 3.900"),"€ 22",IF(OR(E62="Between € 2.900 and € 3.749",E62="Between € 3.900 and € 5.049"),"€ 35",IF(OR(E62="Between € 3.750 and € 4.649",E62="Between € 5.050 and € 6.249"),"€ 45",IF(OR(E62="Between € 4.650 and € 5.499",E62="Between € 6.250 and € 7.399"),"€ 56",IF(OR(E62="Between € 5.500 and € 6.349",E62="Between € 7.400 and € 8.449"),"€ 66",IF(OR(E62="Above € 6.350",E62="Above € 8.500"),"€ 76"))))))</f>
        <v>0</v>
      </c>
      <c r="G62" s="114"/>
      <c r="H62" s="77"/>
      <c r="I62" s="113">
        <f>(1720/12)*F62*G62</f>
        <v>0</v>
      </c>
      <c r="J62" s="44">
        <f t="shared" si="1"/>
        <v>0</v>
      </c>
    </row>
    <row r="63" spans="1:10">
      <c r="A63" s="76" t="s">
        <v>115</v>
      </c>
      <c r="B63" s="77"/>
      <c r="C63" s="77"/>
      <c r="D63" s="77"/>
      <c r="E63" s="115"/>
      <c r="F63" s="113" t="b">
        <f>IF(OR(E63="Under € 2.900",E63="Under € 3.900"),"€ 22",IF(OR(E63="Between € 2.900 and € 3.749",E63="Between € 3.900 and € 5.049"),"€ 35",IF(OR(E63="Between € 3.750 and € 4.649",E63="Between € 5.050 and € 6.249"),"€ 45",IF(OR(E63="Between € 4.650 and € 5.499",E63="Between € 6.250 and € 7.399"),"€ 56",IF(OR(E63="Between € 5.500 and € 6.349",E63="Between € 7.400 and € 8.449"),"€ 66",IF(OR(E63="Above € 6.350",E63="Above € 8.500"),"€ 76"))))))</f>
        <v>0</v>
      </c>
      <c r="G63" s="114"/>
      <c r="H63" s="77"/>
      <c r="I63" s="113">
        <f>(1720/12)*F63*G63</f>
        <v>0</v>
      </c>
      <c r="J63" s="44">
        <f t="shared" si="1"/>
        <v>0</v>
      </c>
    </row>
    <row r="64" spans="1:10">
      <c r="A64" s="76" t="s">
        <v>116</v>
      </c>
      <c r="B64" s="77"/>
      <c r="C64" s="77"/>
      <c r="D64" s="77"/>
      <c r="E64" s="115"/>
      <c r="F64" s="113" t="b">
        <f>IF(OR(E64="Under € 2.900",E64="Under € 3.900"),"€ 22",IF(OR(E64="Between € 2.900 and € 3.749",E64="Between € 3.900 and € 5.049"),"€ 35",IF(OR(E64="Between € 3.750 and € 4.649",E64="Between € 5.050 and € 6.249"),"€ 45",IF(OR(E64="Between € 4.650 and € 5.499",E64="Between € 6.250 and € 7.399"),"€ 56",IF(OR(E64="Between € 5.500 and € 6.349",E64="Between € 7.400 and € 8.449"),"€ 66",IF(OR(E64="Above € 6.350",E64="Above € 8.500"),"€ 76"))))))</f>
        <v>0</v>
      </c>
      <c r="G64" s="114"/>
      <c r="H64" s="77"/>
      <c r="I64" s="113">
        <f>(1720/12)*F64*G64</f>
        <v>0</v>
      </c>
      <c r="J64" s="44">
        <f t="shared" si="1"/>
        <v>0</v>
      </c>
    </row>
    <row r="65" spans="1:10">
      <c r="A65" s="76" t="s">
        <v>117</v>
      </c>
      <c r="B65" s="77"/>
      <c r="C65" s="77"/>
      <c r="D65" s="77"/>
      <c r="E65" s="77"/>
      <c r="F65" s="113" t="b">
        <f>IF(OR(E65="Under € 2.900",E65="Under € 3.900"),"€ 22",IF(OR(E65="Between € 2.900 and € 3.749",E65="Between € 3.900 and € 5.049"),"€ 35",IF(OR(E65="Between € 3.750 and € 4.649",E65="Between € 5.050 and € 6.249"),"€ 45",IF(OR(E65="Between € 4.650 and € 5.499",E65="Between € 6.250 and € 7.399"),"€ 56",IF(OR(E65="Between € 5.500 and € 6.349",E65="Between € 7.400 and € 8.449"),"€ 66",IF(OR(E65="Above € 6.350",E65="Above € 8.500"),"€ 76"))))))</f>
        <v>0</v>
      </c>
      <c r="G65" s="114"/>
      <c r="H65" s="77"/>
      <c r="I65" s="113">
        <f>(1720/12)*F65*G65</f>
        <v>0</v>
      </c>
      <c r="J65" s="44">
        <f t="shared" si="1"/>
        <v>0</v>
      </c>
    </row>
    <row r="66" spans="1:10">
      <c r="A66" s="76" t="s">
        <v>118</v>
      </c>
      <c r="B66" s="77"/>
      <c r="C66" s="77"/>
      <c r="D66" s="77"/>
      <c r="E66" s="77"/>
      <c r="F66" s="113" t="b">
        <f>IF(OR(E66="Under € 2.900",E66="Under € 3.900"),"€ 22",IF(OR(E66="Between € 2.900 and € 3.749",E66="Between € 3.900 and € 5.049"),"€ 35",IF(OR(E66="Between € 3.750 and € 4.649",E66="Between € 5.050 and € 6.249"),"€ 45",IF(OR(E66="Between € 4.650 and € 5.499",E66="Between € 6.250 and € 7.399"),"€ 56",IF(OR(E66="Between € 5.500 and € 6.349",E66="Between € 7.400 and € 8.449"),"€ 66",IF(OR(E66="Above € 6.350",E66="Above € 8.500"),"€ 76"))))))</f>
        <v>0</v>
      </c>
      <c r="G66" s="114"/>
      <c r="H66" s="77"/>
      <c r="I66" s="113">
        <f>(1720/12)*F66*G66</f>
        <v>0</v>
      </c>
      <c r="J66" s="44">
        <f t="shared" si="1"/>
        <v>0</v>
      </c>
    </row>
    <row r="67" spans="1:10">
      <c r="A67" s="76" t="s">
        <v>119</v>
      </c>
      <c r="B67" s="77"/>
      <c r="C67" s="77"/>
      <c r="D67" s="77"/>
      <c r="E67" s="112"/>
      <c r="F67" s="113" t="b">
        <f>IF(OR(E67="Under € 2.900",E67="Under € 3.900"),"€ 22",IF(OR(E67="Between € 2.900 and € 3.749",E67="Between € 3.900 and € 5.049"),"€ 35",IF(OR(E67="Between € 3.750 and € 4.649",E67="Between € 5.050 and € 6.249"),"€ 45",IF(OR(E67="Between € 4.650 and € 5.499",E67="Between € 6.250 and € 7.399"),"€ 56",IF(OR(E67="Between € 5.500 and € 6.349",E67="Between € 7.400 and € 8.449"),"€ 66",IF(OR(E67="Above € 6.350",E67="Above € 8.500"),"€ 76"))))))</f>
        <v>0</v>
      </c>
      <c r="G67" s="114"/>
      <c r="H67" s="77"/>
      <c r="I67" s="113">
        <f>(1720/12)*F67*G67</f>
        <v>0</v>
      </c>
      <c r="J67" s="44">
        <f t="shared" si="1"/>
        <v>0</v>
      </c>
    </row>
    <row r="68" spans="1:10">
      <c r="A68" s="76" t="s">
        <v>120</v>
      </c>
      <c r="B68" s="77"/>
      <c r="C68" s="77"/>
      <c r="D68" s="77"/>
      <c r="E68" s="112"/>
      <c r="F68" s="113" t="b">
        <f>IF(OR(E68="Under € 2.900",E68="Under € 3.900"),"€ 22",IF(OR(E68="Between € 2.900 and € 3.749",E68="Between € 3.900 and € 5.049"),"€ 35",IF(OR(E68="Between € 3.750 and € 4.649",E68="Between € 5.050 and € 6.249"),"€ 45",IF(OR(E68="Between € 4.650 and € 5.499",E68="Between € 6.250 and € 7.399"),"€ 56",IF(OR(E68="Between € 5.500 and € 6.349",E68="Between € 7.400 and € 8.449"),"€ 66",IF(OR(E68="Above € 6.350",E68="Above € 8.500"),"€ 76"))))))</f>
        <v>0</v>
      </c>
      <c r="G68" s="114"/>
      <c r="H68" s="77"/>
      <c r="I68" s="113">
        <f>(1720/12)*F68*G68</f>
        <v>0</v>
      </c>
      <c r="J68" s="44">
        <f t="shared" si="1"/>
        <v>0</v>
      </c>
    </row>
    <row r="69" spans="1:10">
      <c r="A69" s="76" t="s">
        <v>121</v>
      </c>
      <c r="B69" s="77"/>
      <c r="C69" s="77"/>
      <c r="D69" s="77"/>
      <c r="E69" s="112"/>
      <c r="F69" s="113" t="b">
        <f>IF(OR(E69="Under € 2.900",E69="Under € 3.900"),"€ 22",IF(OR(E69="Between € 2.900 and € 3.749",E69="Between € 3.900 and € 5.049"),"€ 35",IF(OR(E69="Between € 3.750 and € 4.649",E69="Between € 5.050 and € 6.249"),"€ 45",IF(OR(E69="Between € 4.650 and € 5.499",E69="Between € 6.250 and € 7.399"),"€ 56",IF(OR(E69="Between € 5.500 and € 6.349",E69="Between € 7.400 and € 8.449"),"€ 66",IF(OR(E69="Above € 6.350",E69="Above € 8.500"),"€ 76"))))))</f>
        <v>0</v>
      </c>
      <c r="G69" s="114"/>
      <c r="H69" s="77"/>
      <c r="I69" s="113">
        <f>(1720/12)*F69*G69</f>
        <v>0</v>
      </c>
      <c r="J69" s="44">
        <f t="shared" si="1"/>
        <v>0</v>
      </c>
    </row>
    <row r="70" spans="1:10">
      <c r="A70" s="76" t="s">
        <v>122</v>
      </c>
      <c r="B70" s="77"/>
      <c r="C70" s="77"/>
      <c r="D70" s="77"/>
      <c r="E70" s="112"/>
      <c r="F70" s="113" t="b">
        <f>IF(OR(E70="Under € 2.900",E70="Under € 3.900"),"€ 22",IF(OR(E70="Between € 2.900 and € 3.749",E70="Between € 3.900 and € 5.049"),"€ 35",IF(OR(E70="Between € 3.750 and € 4.649",E70="Between € 5.050 and € 6.249"),"€ 45",IF(OR(E70="Between € 4.650 and € 5.499",E70="Between € 6.250 and € 7.399"),"€ 56",IF(OR(E70="Between € 5.500 and € 6.349",E70="Between € 7.400 and € 8.449"),"€ 66",IF(OR(E70="Above € 6.350",E70="Above € 8.500"),"€ 76"))))))</f>
        <v>0</v>
      </c>
      <c r="G70" s="114"/>
      <c r="H70" s="77"/>
      <c r="I70" s="113">
        <f>(1720/12)*F70*G70</f>
        <v>0</v>
      </c>
      <c r="J70" s="44">
        <f t="shared" si="1"/>
        <v>0</v>
      </c>
    </row>
    <row r="71" spans="1:10">
      <c r="A71" s="76" t="s">
        <v>123</v>
      </c>
      <c r="B71" s="77"/>
      <c r="C71" s="77"/>
      <c r="D71" s="77"/>
      <c r="E71" s="112"/>
      <c r="F71" s="113" t="b">
        <f>IF(OR(E71="Under € 2.900",E71="Under € 3.900"),"€ 22",IF(OR(E71="Between € 2.900 and € 3.749",E71="Between € 3.900 and € 5.049"),"€ 35",IF(OR(E71="Between € 3.750 and € 4.649",E71="Between € 5.050 and € 6.249"),"€ 45",IF(OR(E71="Between € 4.650 and € 5.499",E71="Between € 6.250 and € 7.399"),"€ 56",IF(OR(E71="Between € 5.500 and € 6.349",E71="Between € 7.400 and € 8.449"),"€ 66",IF(OR(E71="Above € 6.350",E71="Above € 8.500"),"€ 76"))))))</f>
        <v>0</v>
      </c>
      <c r="G71" s="114"/>
      <c r="H71" s="77"/>
      <c r="I71" s="113">
        <f>(1720/12)*F71*G71</f>
        <v>0</v>
      </c>
      <c r="J71" s="44">
        <f t="shared" si="1"/>
        <v>0</v>
      </c>
    </row>
    <row r="72" spans="1:10">
      <c r="A72" s="76" t="s">
        <v>124</v>
      </c>
      <c r="B72" s="77"/>
      <c r="C72" s="77"/>
      <c r="D72" s="77"/>
      <c r="E72" s="115"/>
      <c r="F72" s="113" t="b">
        <f>IF(OR(E72="Under € 2.900",E72="Under € 3.900"),"€ 22",IF(OR(E72="Between € 2.900 and € 3.749",E72="Between € 3.900 and € 5.049"),"€ 35",IF(OR(E72="Between € 3.750 and € 4.649",E72="Between € 5.050 and € 6.249"),"€ 45",IF(OR(E72="Between € 4.650 and € 5.499",E72="Between € 6.250 and € 7.399"),"€ 56",IF(OR(E72="Between € 5.500 and € 6.349",E72="Between € 7.400 and € 8.449"),"€ 66",IF(OR(E72="Above € 6.350",E72="Above € 8.500"),"€ 76"))))))</f>
        <v>0</v>
      </c>
      <c r="G72" s="114"/>
      <c r="H72" s="77"/>
      <c r="I72" s="113">
        <f>(1720/12)*F72*G72</f>
        <v>0</v>
      </c>
      <c r="J72" s="44">
        <f t="shared" si="1"/>
        <v>0</v>
      </c>
    </row>
    <row r="73" spans="1:10">
      <c r="A73" s="76" t="s">
        <v>125</v>
      </c>
      <c r="B73" s="77"/>
      <c r="C73" s="77"/>
      <c r="D73" s="77"/>
      <c r="E73" s="115"/>
      <c r="F73" s="113" t="b">
        <f>IF(OR(E73="Under € 2.900",E73="Under € 3.900"),"€ 22",IF(OR(E73="Between € 2.900 and € 3.749",E73="Between € 3.900 and € 5.049"),"€ 35",IF(OR(E73="Between € 3.750 and € 4.649",E73="Between € 5.050 and € 6.249"),"€ 45",IF(OR(E73="Between € 4.650 and € 5.499",E73="Between € 6.250 and € 7.399"),"€ 56",IF(OR(E73="Between € 5.500 and € 6.349",E73="Between € 7.400 and € 8.449"),"€ 66",IF(OR(E73="Above € 6.350",E73="Above € 8.500"),"€ 76"))))))</f>
        <v>0</v>
      </c>
      <c r="G73" s="114"/>
      <c r="H73" s="77"/>
      <c r="I73" s="113">
        <f>(1720/12)*F73*G73</f>
        <v>0</v>
      </c>
      <c r="J73" s="44">
        <f t="shared" si="1"/>
        <v>0</v>
      </c>
    </row>
    <row r="74" spans="1:10">
      <c r="A74" s="76" t="s">
        <v>126</v>
      </c>
      <c r="B74" s="77"/>
      <c r="C74" s="77"/>
      <c r="D74" s="77"/>
      <c r="E74" s="115"/>
      <c r="F74" s="113" t="b">
        <f>IF(OR(E74="Under € 2.900",E74="Under € 3.900"),"€ 22",IF(OR(E74="Between € 2.900 and € 3.749",E74="Between € 3.900 and € 5.049"),"€ 35",IF(OR(E74="Between € 3.750 and € 4.649",E74="Between € 5.050 and € 6.249"),"€ 45",IF(OR(E74="Between € 4.650 and € 5.499",E74="Between € 6.250 and € 7.399"),"€ 56",IF(OR(E74="Between € 5.500 and € 6.349",E74="Between € 7.400 and € 8.449"),"€ 66",IF(OR(E74="Above € 6.350",E74="Above € 8.500"),"€ 76"))))))</f>
        <v>0</v>
      </c>
      <c r="G74" s="114"/>
      <c r="H74" s="77"/>
      <c r="I74" s="113">
        <f>(1720/12)*F74*G74</f>
        <v>0</v>
      </c>
      <c r="J74" s="44">
        <f t="shared" si="1"/>
        <v>0</v>
      </c>
    </row>
    <row r="75" spans="1:10">
      <c r="A75" s="76" t="s">
        <v>127</v>
      </c>
      <c r="B75" s="77"/>
      <c r="C75" s="77"/>
      <c r="D75" s="77"/>
      <c r="E75" s="115"/>
      <c r="F75" s="113" t="b">
        <f>IF(OR(E75="Under € 2.900",E75="Under € 3.900"),"€ 22",IF(OR(E75="Between € 2.900 and € 3.749",E75="Between € 3.900 and € 5.049"),"€ 35",IF(OR(E75="Between € 3.750 and € 4.649",E75="Between € 5.050 and € 6.249"),"€ 45",IF(OR(E75="Between € 4.650 and € 5.499",E75="Between € 6.250 and € 7.399"),"€ 56",IF(OR(E75="Between € 5.500 and € 6.349",E75="Between € 7.400 and € 8.449"),"€ 66",IF(OR(E75="Above € 6.350",E75="Above € 8.500"),"€ 76"))))))</f>
        <v>0</v>
      </c>
      <c r="G75" s="114"/>
      <c r="H75" s="77"/>
      <c r="I75" s="113">
        <f>(1720/12)*F75*G75</f>
        <v>0</v>
      </c>
      <c r="J75" s="44">
        <f t="shared" si="1"/>
        <v>0</v>
      </c>
    </row>
    <row r="76" spans="1:10">
      <c r="A76" s="76" t="s">
        <v>128</v>
      </c>
      <c r="B76" s="77"/>
      <c r="C76" s="77"/>
      <c r="D76" s="77"/>
      <c r="E76" s="115"/>
      <c r="F76" s="113" t="b">
        <f>IF(OR(E76="Under € 2.900",E76="Under € 3.900"),"€ 22",IF(OR(E76="Between € 2.900 and € 3.749",E76="Between € 3.900 and € 5.049"),"€ 35",IF(OR(E76="Between € 3.750 and € 4.649",E76="Between € 5.050 and € 6.249"),"€ 45",IF(OR(E76="Between € 4.650 and € 5.499",E76="Between € 6.250 and € 7.399"),"€ 56",IF(OR(E76="Between € 5.500 and € 6.349",E76="Between € 7.400 and € 8.449"),"€ 66",IF(OR(E76="Above € 6.350",E76="Above € 8.500"),"€ 76"))))))</f>
        <v>0</v>
      </c>
      <c r="G76" s="114"/>
      <c r="H76" s="77"/>
      <c r="I76" s="113">
        <f>(1720/12)*F76*G76</f>
        <v>0</v>
      </c>
      <c r="J76" s="44">
        <f t="shared" si="1"/>
        <v>0</v>
      </c>
    </row>
    <row r="77" spans="1:10">
      <c r="A77" s="76" t="s">
        <v>129</v>
      </c>
      <c r="B77" s="77"/>
      <c r="C77" s="77"/>
      <c r="D77" s="77"/>
      <c r="E77" s="115"/>
      <c r="F77" s="113" t="b">
        <f>IF(OR(E77="Under € 2.900",E77="Under € 3.900"),"€ 22",IF(OR(E77="Between € 2.900 and € 3.749",E77="Between € 3.900 and € 5.049"),"€ 35",IF(OR(E77="Between € 3.750 and € 4.649",E77="Between € 5.050 and € 6.249"),"€ 45",IF(OR(E77="Between € 4.650 and € 5.499",E77="Between € 6.250 and € 7.399"),"€ 56",IF(OR(E77="Between € 5.500 and € 6.349",E77="Between € 7.400 and € 8.449"),"€ 66",IF(OR(E77="Above € 6.350",E77="Above € 8.500"),"€ 76"))))))</f>
        <v>0</v>
      </c>
      <c r="G77" s="114"/>
      <c r="H77" s="77"/>
      <c r="I77" s="113">
        <f>(1720/12)*F77*G77</f>
        <v>0</v>
      </c>
      <c r="J77" s="44">
        <f t="shared" si="1"/>
        <v>0</v>
      </c>
    </row>
    <row r="78" spans="1:10">
      <c r="A78" s="76" t="s">
        <v>130</v>
      </c>
      <c r="B78" s="77"/>
      <c r="C78" s="77"/>
      <c r="D78" s="77"/>
      <c r="E78" s="115"/>
      <c r="F78" s="113" t="b">
        <f>IF(OR(E78="Under € 2.900",E78="Under € 3.900"),"€ 22",IF(OR(E78="Between € 2.900 and € 3.749",E78="Between € 3.900 and € 5.049"),"€ 35",IF(OR(E78="Between € 3.750 and € 4.649",E78="Between € 5.050 and € 6.249"),"€ 45",IF(OR(E78="Between € 4.650 and € 5.499",E78="Between € 6.250 and € 7.399"),"€ 56",IF(OR(E78="Between € 5.500 and € 6.349",E78="Between € 7.400 and € 8.449"),"€ 66",IF(OR(E78="Above € 6.350",E78="Above € 8.500"),"€ 76"))))))</f>
        <v>0</v>
      </c>
      <c r="G78" s="114"/>
      <c r="H78" s="77"/>
      <c r="I78" s="113">
        <f>(1720/12)*F78*G78</f>
        <v>0</v>
      </c>
      <c r="J78" s="44">
        <f t="shared" si="1"/>
        <v>0</v>
      </c>
    </row>
    <row r="79" spans="1:10">
      <c r="A79" s="76" t="s">
        <v>131</v>
      </c>
      <c r="B79" s="77"/>
      <c r="C79" s="77"/>
      <c r="D79" s="77"/>
      <c r="E79" s="115"/>
      <c r="F79" s="113" t="b">
        <f>IF(OR(E79="Under € 2.900",E79="Under € 3.900"),"€ 22",IF(OR(E79="Between € 2.900 and € 3.749",E79="Between € 3.900 and € 5.049"),"€ 35",IF(OR(E79="Between € 3.750 and € 4.649",E79="Between € 5.050 and € 6.249"),"€ 45",IF(OR(E79="Between € 4.650 and € 5.499",E79="Between € 6.250 and € 7.399"),"€ 56",IF(OR(E79="Between € 5.500 and € 6.349",E79="Between € 7.400 and € 8.449"),"€ 66",IF(OR(E79="Above € 6.350",E79="Above € 8.500"),"€ 76"))))))</f>
        <v>0</v>
      </c>
      <c r="G79" s="114"/>
      <c r="H79" s="77"/>
      <c r="I79" s="113">
        <f>(1720/12)*F79*G79</f>
        <v>0</v>
      </c>
      <c r="J79" s="44">
        <f t="shared" si="1"/>
        <v>0</v>
      </c>
    </row>
    <row r="80" spans="1:10">
      <c r="A80" s="76" t="s">
        <v>132</v>
      </c>
      <c r="B80" s="77"/>
      <c r="C80" s="77"/>
      <c r="D80" s="77"/>
      <c r="E80" s="115"/>
      <c r="F80" s="113" t="b">
        <f>IF(OR(E80="Under € 2.900",E80="Under € 3.900"),"€ 22",IF(OR(E80="Between € 2.900 and € 3.749",E80="Between € 3.900 and € 5.049"),"€ 35",IF(OR(E80="Between € 3.750 and € 4.649",E80="Between € 5.050 and € 6.249"),"€ 45",IF(OR(E80="Between € 4.650 and € 5.499",E80="Between € 6.250 and € 7.399"),"€ 56",IF(OR(E80="Between € 5.500 and € 6.349",E80="Between € 7.400 and € 8.449"),"€ 66",IF(OR(E80="Above € 6.350",E80="Above € 8.500"),"€ 76"))))))</f>
        <v>0</v>
      </c>
      <c r="G80" s="114"/>
      <c r="H80" s="77"/>
      <c r="I80" s="113">
        <f>(1720/12)*F80*G80</f>
        <v>0</v>
      </c>
      <c r="J80" s="44">
        <f t="shared" si="1"/>
        <v>0</v>
      </c>
    </row>
    <row r="81" spans="1:10">
      <c r="A81" s="76" t="s">
        <v>133</v>
      </c>
      <c r="B81" s="77"/>
      <c r="C81" s="77"/>
      <c r="D81" s="77"/>
      <c r="E81" s="115"/>
      <c r="F81" s="113" t="b">
        <f>IF(OR(E81="Under € 2.900",E81="Under € 3.900"),"€ 22",IF(OR(E81="Between € 2.900 and € 3.749",E81="Between € 3.900 and € 5.049"),"€ 35",IF(OR(E81="Between € 3.750 and € 4.649",E81="Between € 5.050 and € 6.249"),"€ 45",IF(OR(E81="Between € 4.650 and € 5.499",E81="Between € 6.250 and € 7.399"),"€ 56",IF(OR(E81="Between € 5.500 and € 6.349",E81="Between € 7.400 and € 8.449"),"€ 66",IF(OR(E81="Above € 6.350",E81="Above € 8.500"),"€ 76"))))))</f>
        <v>0</v>
      </c>
      <c r="G81" s="114"/>
      <c r="H81" s="77"/>
      <c r="I81" s="113">
        <f>(1720/12)*F81*G81</f>
        <v>0</v>
      </c>
      <c r="J81" s="44">
        <f t="shared" si="1"/>
        <v>0</v>
      </c>
    </row>
    <row r="82" spans="1:10">
      <c r="A82" s="76" t="s">
        <v>134</v>
      </c>
      <c r="B82" s="77"/>
      <c r="C82" s="77"/>
      <c r="D82" s="77"/>
      <c r="E82" s="115"/>
      <c r="F82" s="113" t="b">
        <f>IF(OR(E82="Under € 2.900",E82="Under € 3.900"),"€ 22",IF(OR(E82="Between € 2.900 and € 3.749",E82="Between € 3.900 and € 5.049"),"€ 35",IF(OR(E82="Between € 3.750 and € 4.649",E82="Between € 5.050 and € 6.249"),"€ 45",IF(OR(E82="Between € 4.650 and € 5.499",E82="Between € 6.250 and € 7.399"),"€ 56",IF(OR(E82="Between € 5.500 and € 6.349",E82="Between € 7.400 and € 8.449"),"€ 66",IF(OR(E82="Above € 6.350",E82="Above € 8.500"),"€ 76"))))))</f>
        <v>0</v>
      </c>
      <c r="G82" s="114"/>
      <c r="H82" s="77"/>
      <c r="I82" s="113">
        <f>(1720/12)*F82*G82</f>
        <v>0</v>
      </c>
      <c r="J82" s="44">
        <f t="shared" si="1"/>
        <v>0</v>
      </c>
    </row>
    <row r="83" spans="1:10">
      <c r="A83" s="76" t="s">
        <v>135</v>
      </c>
      <c r="B83" s="77"/>
      <c r="C83" s="77"/>
      <c r="D83" s="77"/>
      <c r="E83" s="115"/>
      <c r="F83" s="113" t="b">
        <f>IF(OR(E83="Under € 2.900",E83="Under € 3.900"),"€ 22",IF(OR(E83="Between € 2.900 and € 3.749",E83="Between € 3.900 and € 5.049"),"€ 35",IF(OR(E83="Between € 3.750 and € 4.649",E83="Between € 5.050 and € 6.249"),"€ 45",IF(OR(E83="Between € 4.650 and € 5.499",E83="Between € 6.250 and € 7.399"),"€ 56",IF(OR(E83="Between € 5.500 and € 6.349",E83="Between € 7.400 and € 8.449"),"€ 66",IF(OR(E83="Above € 6.350",E83="Above € 8.500"),"€ 76"))))))</f>
        <v>0</v>
      </c>
      <c r="G83" s="114"/>
      <c r="H83" s="77"/>
      <c r="I83" s="113">
        <f>(1720/12)*F83*G83</f>
        <v>0</v>
      </c>
      <c r="J83" s="44">
        <f t="shared" si="1"/>
        <v>0</v>
      </c>
    </row>
    <row r="84" spans="1:10">
      <c r="A84" s="76" t="s">
        <v>136</v>
      </c>
      <c r="B84" s="77"/>
      <c r="C84" s="77"/>
      <c r="D84" s="77"/>
      <c r="E84" s="115"/>
      <c r="F84" s="113" t="b">
        <f>IF(OR(E84="Under € 2.900",E84="Under € 3.900"),"€ 22",IF(OR(E84="Between € 2.900 and € 3.749",E84="Between € 3.900 and € 5.049"),"€ 35",IF(OR(E84="Between € 3.750 and € 4.649",E84="Between € 5.050 and € 6.249"),"€ 45",IF(OR(E84="Between € 4.650 and € 5.499",E84="Between € 6.250 and € 7.399"),"€ 56",IF(OR(E84="Between € 5.500 and € 6.349",E84="Between € 7.400 and € 8.449"),"€ 66",IF(OR(E84="Above € 6.350",E84="Above € 8.500"),"€ 76"))))))</f>
        <v>0</v>
      </c>
      <c r="G84" s="114"/>
      <c r="H84" s="77"/>
      <c r="I84" s="113">
        <f>(1720/12)*F84*G84</f>
        <v>0</v>
      </c>
      <c r="J84" s="44">
        <f t="shared" si="1"/>
        <v>0</v>
      </c>
    </row>
    <row r="85" spans="1:10">
      <c r="A85" s="76" t="s">
        <v>137</v>
      </c>
      <c r="B85" s="77"/>
      <c r="C85" s="77"/>
      <c r="D85" s="77"/>
      <c r="E85" s="77"/>
      <c r="F85" s="113" t="b">
        <f>IF(OR(E85="Under € 2.900",E85="Under € 3.900"),"€ 22",IF(OR(E85="Between € 2.900 and € 3.749",E85="Between € 3.900 and € 5.049"),"€ 35",IF(OR(E85="Between € 3.750 and € 4.649",E85="Between € 5.050 and € 6.249"),"€ 45",IF(OR(E85="Between € 4.650 and € 5.499",E85="Between € 6.250 and € 7.399"),"€ 56",IF(OR(E85="Between € 5.500 and € 6.349",E85="Between € 7.400 and € 8.449"),"€ 66",IF(OR(E85="Above € 6.350",E85="Above € 8.500"),"€ 76"))))))</f>
        <v>0</v>
      </c>
      <c r="G85" s="114"/>
      <c r="H85" s="77"/>
      <c r="I85" s="113">
        <f>(1720/12)*F85*G85</f>
        <v>0</v>
      </c>
      <c r="J85" s="44">
        <f t="shared" si="1"/>
        <v>0</v>
      </c>
    </row>
    <row r="86" spans="1:10">
      <c r="A86" s="76" t="s">
        <v>138</v>
      </c>
      <c r="B86" s="77"/>
      <c r="C86" s="77"/>
      <c r="D86" s="77"/>
      <c r="E86" s="77"/>
      <c r="F86" s="113" t="b">
        <f>IF(OR(E86="Under € 2.900",E86="Under € 3.900"),"€ 22",IF(OR(E86="Between € 2.900 and € 3.749",E86="Between € 3.900 and € 5.049"),"€ 35",IF(OR(E86="Between € 3.750 and € 4.649",E86="Between € 5.050 and € 6.249"),"€ 45",IF(OR(E86="Between € 4.650 and € 5.499",E86="Between € 6.250 and € 7.399"),"€ 56",IF(OR(E86="Between € 5.500 and € 6.349",E86="Between € 7.400 and € 8.449"),"€ 66",IF(OR(E86="Above € 6.350",E86="Above € 8.500"),"€ 76"))))))</f>
        <v>0</v>
      </c>
      <c r="G86" s="114"/>
      <c r="H86" s="77"/>
      <c r="I86" s="113">
        <f>(1720/12)*F86*G86</f>
        <v>0</v>
      </c>
      <c r="J86" s="44">
        <f t="shared" si="1"/>
        <v>0</v>
      </c>
    </row>
    <row r="87" spans="1:10">
      <c r="A87" s="76" t="s">
        <v>139</v>
      </c>
      <c r="B87" s="77"/>
      <c r="C87" s="77"/>
      <c r="D87" s="77"/>
      <c r="E87" s="112"/>
      <c r="F87" s="113" t="b">
        <f>IF(OR(E87="Under € 2.900",E87="Under € 3.900"),"€ 22",IF(OR(E87="Between € 2.900 and € 3.749",E87="Between € 3.900 and € 5.049"),"€ 35",IF(OR(E87="Between € 3.750 and € 4.649",E87="Between € 5.050 and € 6.249"),"€ 45",IF(OR(E87="Between € 4.650 and € 5.499",E87="Between € 6.250 and € 7.399"),"€ 56",IF(OR(E87="Between € 5.500 and € 6.349",E87="Between € 7.400 and € 8.449"),"€ 66",IF(OR(E87="Above € 6.350",E87="Above € 8.500"),"€ 76"))))))</f>
        <v>0</v>
      </c>
      <c r="G87" s="114"/>
      <c r="H87" s="77"/>
      <c r="I87" s="113">
        <f>(1720/12)*F87*G87</f>
        <v>0</v>
      </c>
      <c r="J87" s="44">
        <f t="shared" si="1"/>
        <v>0</v>
      </c>
    </row>
    <row r="88" spans="1:10">
      <c r="A88" s="76" t="s">
        <v>140</v>
      </c>
      <c r="B88" s="77"/>
      <c r="C88" s="77"/>
      <c r="D88" s="77"/>
      <c r="E88" s="112"/>
      <c r="F88" s="113" t="b">
        <f>IF(OR(E88="Under € 2.900",E88="Under € 3.900"),"€ 22",IF(OR(E88="Between € 2.900 and € 3.749",E88="Between € 3.900 and € 5.049"),"€ 35",IF(OR(E88="Between € 3.750 and € 4.649",E88="Between € 5.050 and € 6.249"),"€ 45",IF(OR(E88="Between € 4.650 and € 5.499",E88="Between € 6.250 and € 7.399"),"€ 56",IF(OR(E88="Between € 5.500 and € 6.349",E88="Between € 7.400 and € 8.449"),"€ 66",IF(OR(E88="Above € 6.350",E88="Above € 8.500"),"€ 76"))))))</f>
        <v>0</v>
      </c>
      <c r="G88" s="114"/>
      <c r="H88" s="77"/>
      <c r="I88" s="113">
        <f>(1720/12)*F88*G88</f>
        <v>0</v>
      </c>
      <c r="J88" s="44">
        <f t="shared" si="1"/>
        <v>0</v>
      </c>
    </row>
    <row r="89" spans="1:10">
      <c r="A89" s="76" t="s">
        <v>141</v>
      </c>
      <c r="B89" s="77"/>
      <c r="C89" s="77"/>
      <c r="D89" s="77"/>
      <c r="E89" s="112"/>
      <c r="F89" s="113" t="b">
        <f>IF(OR(E89="Under € 2.900",E89="Under € 3.900"),"€ 22",IF(OR(E89="Between € 2.900 and € 3.749",E89="Between € 3.900 and € 5.049"),"€ 35",IF(OR(E89="Between € 3.750 and € 4.649",E89="Between € 5.050 and € 6.249"),"€ 45",IF(OR(E89="Between € 4.650 and € 5.499",E89="Between € 6.250 and € 7.399"),"€ 56",IF(OR(E89="Between € 5.500 and € 6.349",E89="Between € 7.400 and € 8.449"),"€ 66",IF(OR(E89="Above € 6.350",E89="Above € 8.500"),"€ 76"))))))</f>
        <v>0</v>
      </c>
      <c r="G89" s="114"/>
      <c r="H89" s="77"/>
      <c r="I89" s="113">
        <f>(1720/12)*F89*G89</f>
        <v>0</v>
      </c>
      <c r="J89" s="44">
        <f t="shared" si="1"/>
        <v>0</v>
      </c>
    </row>
    <row r="90" spans="1:10">
      <c r="A90" s="76" t="s">
        <v>142</v>
      </c>
      <c r="B90" s="77"/>
      <c r="C90" s="77"/>
      <c r="D90" s="77"/>
      <c r="E90" s="112"/>
      <c r="F90" s="113" t="b">
        <f>IF(OR(E90="Under € 2.900",E90="Under € 3.900"),"€ 22",IF(OR(E90="Between € 2.900 and € 3.749",E90="Between € 3.900 and € 5.049"),"€ 35",IF(OR(E90="Between € 3.750 and € 4.649",E90="Between € 5.050 and € 6.249"),"€ 45",IF(OR(E90="Between € 4.650 and € 5.499",E90="Between € 6.250 and € 7.399"),"€ 56",IF(OR(E90="Between € 5.500 and € 6.349",E90="Between € 7.400 and € 8.449"),"€ 66",IF(OR(E90="Above € 6.350",E90="Above € 8.500"),"€ 76"))))))</f>
        <v>0</v>
      </c>
      <c r="G90" s="114"/>
      <c r="H90" s="77"/>
      <c r="I90" s="113">
        <f>(1720/12)*F90*G90</f>
        <v>0</v>
      </c>
      <c r="J90" s="44">
        <f t="shared" si="1"/>
        <v>0</v>
      </c>
    </row>
    <row r="91" spans="1:10">
      <c r="A91" s="76" t="s">
        <v>143</v>
      </c>
      <c r="B91" s="77"/>
      <c r="C91" s="77"/>
      <c r="D91" s="77"/>
      <c r="E91" s="112"/>
      <c r="F91" s="113" t="b">
        <f>IF(OR(E91="Under € 2.900",E91="Under € 3.900"),"€ 22",IF(OR(E91="Between € 2.900 and € 3.749",E91="Between € 3.900 and € 5.049"),"€ 35",IF(OR(E91="Between € 3.750 and € 4.649",E91="Between € 5.050 and € 6.249"),"€ 45",IF(OR(E91="Between € 4.650 and € 5.499",E91="Between € 6.250 and € 7.399"),"€ 56",IF(OR(E91="Between € 5.500 and € 6.349",E91="Between € 7.400 and € 8.449"),"€ 66",IF(OR(E91="Above € 6.350",E91="Above € 8.500"),"€ 76"))))))</f>
        <v>0</v>
      </c>
      <c r="G91" s="114"/>
      <c r="H91" s="77"/>
      <c r="I91" s="113">
        <f>(1720/12)*F91*G91</f>
        <v>0</v>
      </c>
      <c r="J91" s="44">
        <f t="shared" si="1"/>
        <v>0</v>
      </c>
    </row>
    <row r="92" spans="1:10">
      <c r="A92" s="76" t="s">
        <v>144</v>
      </c>
      <c r="B92" s="77"/>
      <c r="C92" s="77"/>
      <c r="D92" s="77"/>
      <c r="E92" s="115"/>
      <c r="F92" s="113" t="b">
        <f>IF(OR(E92="Under € 2.900",E92="Under € 3.900"),"€ 22",IF(OR(E92="Between € 2.900 and € 3.749",E92="Between € 3.900 and € 5.049"),"€ 35",IF(OR(E92="Between € 3.750 and € 4.649",E92="Between € 5.050 and € 6.249"),"€ 45",IF(OR(E92="Between € 4.650 and € 5.499",E92="Between € 6.250 and € 7.399"),"€ 56",IF(OR(E92="Between € 5.500 and € 6.349",E92="Between € 7.400 and € 8.449"),"€ 66",IF(OR(E92="Above € 6.350",E92="Above € 8.500"),"€ 76"))))))</f>
        <v>0</v>
      </c>
      <c r="G92" s="114"/>
      <c r="H92" s="77"/>
      <c r="I92" s="113">
        <f>(1720/12)*F92*G92</f>
        <v>0</v>
      </c>
      <c r="J92" s="44">
        <f t="shared" ref="J92:J155" si="2">I92*H92</f>
        <v>0</v>
      </c>
    </row>
    <row r="93" spans="1:10">
      <c r="A93" s="76" t="s">
        <v>145</v>
      </c>
      <c r="B93" s="77"/>
      <c r="C93" s="77"/>
      <c r="D93" s="77"/>
      <c r="E93" s="115"/>
      <c r="F93" s="113" t="b">
        <f>IF(OR(E93="Under € 2.900",E93="Under € 3.900"),"€ 22",IF(OR(E93="Between € 2.900 and € 3.749",E93="Between € 3.900 and € 5.049"),"€ 35",IF(OR(E93="Between € 3.750 and € 4.649",E93="Between € 5.050 and € 6.249"),"€ 45",IF(OR(E93="Between € 4.650 and € 5.499",E93="Between € 6.250 and € 7.399"),"€ 56",IF(OR(E93="Between € 5.500 and € 6.349",E93="Between € 7.400 and € 8.449"),"€ 66",IF(OR(E93="Above € 6.350",E93="Above € 8.500"),"€ 76"))))))</f>
        <v>0</v>
      </c>
      <c r="G93" s="114"/>
      <c r="H93" s="77"/>
      <c r="I93" s="113">
        <f>(1720/12)*F93*G93</f>
        <v>0</v>
      </c>
      <c r="J93" s="44">
        <f t="shared" si="2"/>
        <v>0</v>
      </c>
    </row>
    <row r="94" spans="1:10">
      <c r="A94" s="76" t="s">
        <v>146</v>
      </c>
      <c r="B94" s="77"/>
      <c r="C94" s="77"/>
      <c r="D94" s="77"/>
      <c r="E94" s="115"/>
      <c r="F94" s="113" t="b">
        <f>IF(OR(E94="Under € 2.900",E94="Under € 3.900"),"€ 22",IF(OR(E94="Between € 2.900 and € 3.749",E94="Between € 3.900 and € 5.049"),"€ 35",IF(OR(E94="Between € 3.750 and € 4.649",E94="Between € 5.050 and € 6.249"),"€ 45",IF(OR(E94="Between € 4.650 and € 5.499",E94="Between € 6.250 and € 7.399"),"€ 56",IF(OR(E94="Between € 5.500 and € 6.349",E94="Between € 7.400 and € 8.449"),"€ 66",IF(OR(E94="Above € 6.350",E94="Above € 8.500"),"€ 76"))))))</f>
        <v>0</v>
      </c>
      <c r="G94" s="114"/>
      <c r="H94" s="77"/>
      <c r="I94" s="113">
        <f>(1720/12)*F94*G94</f>
        <v>0</v>
      </c>
      <c r="J94" s="44">
        <f t="shared" si="2"/>
        <v>0</v>
      </c>
    </row>
    <row r="95" spans="1:10">
      <c r="A95" s="76" t="s">
        <v>147</v>
      </c>
      <c r="B95" s="77"/>
      <c r="C95" s="77"/>
      <c r="D95" s="77"/>
      <c r="E95" s="115"/>
      <c r="F95" s="113" t="b">
        <f>IF(OR(E95="Under € 2.900",E95="Under € 3.900"),"€ 22",IF(OR(E95="Between € 2.900 and € 3.749",E95="Between € 3.900 and € 5.049"),"€ 35",IF(OR(E95="Between € 3.750 and € 4.649",E95="Between € 5.050 and € 6.249"),"€ 45",IF(OR(E95="Between € 4.650 and € 5.499",E95="Between € 6.250 and € 7.399"),"€ 56",IF(OR(E95="Between € 5.500 and € 6.349",E95="Between € 7.400 and € 8.449"),"€ 66",IF(OR(E95="Above € 6.350",E95="Above € 8.500"),"€ 76"))))))</f>
        <v>0</v>
      </c>
      <c r="G95" s="114"/>
      <c r="H95" s="77"/>
      <c r="I95" s="113">
        <f>(1720/12)*F95*G95</f>
        <v>0</v>
      </c>
      <c r="J95" s="44">
        <f t="shared" si="2"/>
        <v>0</v>
      </c>
    </row>
    <row r="96" spans="1:10">
      <c r="A96" s="76" t="s">
        <v>148</v>
      </c>
      <c r="B96" s="77"/>
      <c r="C96" s="77"/>
      <c r="D96" s="77"/>
      <c r="E96" s="115"/>
      <c r="F96" s="113" t="b">
        <f>IF(OR(E96="Under € 2.900",E96="Under € 3.900"),"€ 22",IF(OR(E96="Between € 2.900 and € 3.749",E96="Between € 3.900 and € 5.049"),"€ 35",IF(OR(E96="Between € 3.750 and € 4.649",E96="Between € 5.050 and € 6.249"),"€ 45",IF(OR(E96="Between € 4.650 and € 5.499",E96="Between € 6.250 and € 7.399"),"€ 56",IF(OR(E96="Between € 5.500 and € 6.349",E96="Between € 7.400 and € 8.449"),"€ 66",IF(OR(E96="Above € 6.350",E96="Above € 8.500"),"€ 76"))))))</f>
        <v>0</v>
      </c>
      <c r="G96" s="114"/>
      <c r="H96" s="77"/>
      <c r="I96" s="113">
        <f>(1720/12)*F96*G96</f>
        <v>0</v>
      </c>
      <c r="J96" s="44">
        <f t="shared" si="2"/>
        <v>0</v>
      </c>
    </row>
    <row r="97" spans="1:10">
      <c r="A97" s="76" t="s">
        <v>149</v>
      </c>
      <c r="B97" s="77"/>
      <c r="C97" s="77"/>
      <c r="D97" s="77"/>
      <c r="E97" s="115"/>
      <c r="F97" s="113" t="b">
        <f>IF(OR(E97="Under € 2.900",E97="Under € 3.900"),"€ 22",IF(OR(E97="Between € 2.900 and € 3.749",E97="Between € 3.900 and € 5.049"),"€ 35",IF(OR(E97="Between € 3.750 and € 4.649",E97="Between € 5.050 and € 6.249"),"€ 45",IF(OR(E97="Between € 4.650 and € 5.499",E97="Between € 6.250 and € 7.399"),"€ 56",IF(OR(E97="Between € 5.500 and € 6.349",E97="Between € 7.400 and € 8.449"),"€ 66",IF(OR(E97="Above € 6.350",E97="Above € 8.500"),"€ 76"))))))</f>
        <v>0</v>
      </c>
      <c r="G97" s="114"/>
      <c r="H97" s="77"/>
      <c r="I97" s="113">
        <f>(1720/12)*F97*G97</f>
        <v>0</v>
      </c>
      <c r="J97" s="44">
        <f t="shared" si="2"/>
        <v>0</v>
      </c>
    </row>
    <row r="98" spans="1:10">
      <c r="A98" s="76" t="s">
        <v>150</v>
      </c>
      <c r="B98" s="77"/>
      <c r="C98" s="77"/>
      <c r="D98" s="77"/>
      <c r="E98" s="115"/>
      <c r="F98" s="113" t="b">
        <f>IF(OR(E98="Under € 2.900",E98="Under € 3.900"),"€ 22",IF(OR(E98="Between € 2.900 and € 3.749",E98="Between € 3.900 and € 5.049"),"€ 35",IF(OR(E98="Between € 3.750 and € 4.649",E98="Between € 5.050 and € 6.249"),"€ 45",IF(OR(E98="Between € 4.650 and € 5.499",E98="Between € 6.250 and € 7.399"),"€ 56",IF(OR(E98="Between € 5.500 and € 6.349",E98="Between € 7.400 and € 8.449"),"€ 66",IF(OR(E98="Above € 6.350",E98="Above € 8.500"),"€ 76"))))))</f>
        <v>0</v>
      </c>
      <c r="G98" s="114"/>
      <c r="H98" s="77"/>
      <c r="I98" s="113">
        <f>(1720/12)*F98*G98</f>
        <v>0</v>
      </c>
      <c r="J98" s="44">
        <f t="shared" si="2"/>
        <v>0</v>
      </c>
    </row>
    <row r="99" spans="1:10">
      <c r="A99" s="76" t="s">
        <v>151</v>
      </c>
      <c r="B99" s="77"/>
      <c r="C99" s="77"/>
      <c r="D99" s="77"/>
      <c r="E99" s="115"/>
      <c r="F99" s="113" t="b">
        <f>IF(OR(E99="Under € 2.900",E99="Under € 3.900"),"€ 22",IF(OR(E99="Between € 2.900 and € 3.749",E99="Between € 3.900 and € 5.049"),"€ 35",IF(OR(E99="Between € 3.750 and € 4.649",E99="Between € 5.050 and € 6.249"),"€ 45",IF(OR(E99="Between € 4.650 and € 5.499",E99="Between € 6.250 and € 7.399"),"€ 56",IF(OR(E99="Between € 5.500 and € 6.349",E99="Between € 7.400 and € 8.449"),"€ 66",IF(OR(E99="Above € 6.350",E99="Above € 8.500"),"€ 76"))))))</f>
        <v>0</v>
      </c>
      <c r="G99" s="114"/>
      <c r="H99" s="77"/>
      <c r="I99" s="113">
        <f>(1720/12)*F99*G99</f>
        <v>0</v>
      </c>
      <c r="J99" s="44">
        <f t="shared" si="2"/>
        <v>0</v>
      </c>
    </row>
    <row r="100" spans="1:10">
      <c r="A100" s="76" t="s">
        <v>152</v>
      </c>
      <c r="B100" s="77"/>
      <c r="C100" s="77"/>
      <c r="D100" s="77"/>
      <c r="E100" s="115"/>
      <c r="F100" s="113" t="b">
        <f>IF(OR(E100="Under € 2.900",E100="Under € 3.900"),"€ 22",IF(OR(E100="Between € 2.900 and € 3.749",E100="Between € 3.900 and € 5.049"),"€ 35",IF(OR(E100="Between € 3.750 and € 4.649",E100="Between € 5.050 and € 6.249"),"€ 45",IF(OR(E100="Between € 4.650 and € 5.499",E100="Between € 6.250 and € 7.399"),"€ 56",IF(OR(E100="Between € 5.500 and € 6.349",E100="Between € 7.400 and € 8.449"),"€ 66",IF(OR(E100="Above € 6.350",E100="Above € 8.500"),"€ 76"))))))</f>
        <v>0</v>
      </c>
      <c r="G100" s="114"/>
      <c r="H100" s="77"/>
      <c r="I100" s="113">
        <f>(1720/12)*F100*G100</f>
        <v>0</v>
      </c>
      <c r="J100" s="44">
        <f t="shared" si="2"/>
        <v>0</v>
      </c>
    </row>
    <row r="101" spans="1:10">
      <c r="A101" s="76" t="s">
        <v>153</v>
      </c>
      <c r="B101" s="77"/>
      <c r="C101" s="77"/>
      <c r="D101" s="77"/>
      <c r="E101" s="115"/>
      <c r="F101" s="113" t="b">
        <f>IF(OR(E101="Under € 2.900",E101="Under € 3.900"),"€ 22",IF(OR(E101="Between € 2.900 and € 3.749",E101="Between € 3.900 and € 5.049"),"€ 35",IF(OR(E101="Between € 3.750 and € 4.649",E101="Between € 5.050 and € 6.249"),"€ 45",IF(OR(E101="Between € 4.650 and € 5.499",E101="Between € 6.250 and € 7.399"),"€ 56",IF(OR(E101="Between € 5.500 and € 6.349",E101="Between € 7.400 and € 8.449"),"€ 66",IF(OR(E101="Above € 6.350",E101="Above € 8.500"),"€ 76"))))))</f>
        <v>0</v>
      </c>
      <c r="G101" s="114"/>
      <c r="H101" s="77"/>
      <c r="I101" s="113">
        <f>(1720/12)*F101*G101</f>
        <v>0</v>
      </c>
      <c r="J101" s="44">
        <f t="shared" si="2"/>
        <v>0</v>
      </c>
    </row>
    <row r="102" spans="1:10">
      <c r="A102" s="76" t="s">
        <v>154</v>
      </c>
      <c r="B102" s="77"/>
      <c r="C102" s="77"/>
      <c r="D102" s="77"/>
      <c r="E102" s="115"/>
      <c r="F102" s="113" t="b">
        <f>IF(OR(E102="Under € 2.900",E102="Under € 3.900"),"€ 22",IF(OR(E102="Between € 2.900 and € 3.749",E102="Between € 3.900 and € 5.049"),"€ 35",IF(OR(E102="Between € 3.750 and € 4.649",E102="Between € 5.050 and € 6.249"),"€ 45",IF(OR(E102="Between € 4.650 and € 5.499",E102="Between € 6.250 and € 7.399"),"€ 56",IF(OR(E102="Between € 5.500 and € 6.349",E102="Between € 7.400 and € 8.449"),"€ 66",IF(OR(E102="Above € 6.350",E102="Above € 8.500"),"€ 76"))))))</f>
        <v>0</v>
      </c>
      <c r="G102" s="114"/>
      <c r="H102" s="77"/>
      <c r="I102" s="113">
        <f>(1720/12)*F102*G102</f>
        <v>0</v>
      </c>
      <c r="J102" s="44">
        <f t="shared" si="2"/>
        <v>0</v>
      </c>
    </row>
    <row r="103" spans="1:10">
      <c r="A103" s="76" t="s">
        <v>155</v>
      </c>
      <c r="B103" s="77"/>
      <c r="C103" s="77"/>
      <c r="D103" s="77"/>
      <c r="E103" s="115"/>
      <c r="F103" s="113" t="b">
        <f>IF(OR(E103="Under € 2.900",E103="Under € 3.900"),"€ 22",IF(OR(E103="Between € 2.900 and € 3.749",E103="Between € 3.900 and € 5.049"),"€ 35",IF(OR(E103="Between € 3.750 and € 4.649",E103="Between € 5.050 and € 6.249"),"€ 45",IF(OR(E103="Between € 4.650 and € 5.499",E103="Between € 6.250 and € 7.399"),"€ 56",IF(OR(E103="Between € 5.500 and € 6.349",E103="Between € 7.400 and € 8.449"),"€ 66",IF(OR(E103="Above € 6.350",E103="Above € 8.500"),"€ 76"))))))</f>
        <v>0</v>
      </c>
      <c r="G103" s="114"/>
      <c r="H103" s="77"/>
      <c r="I103" s="113">
        <f>(1720/12)*F103*G103</f>
        <v>0</v>
      </c>
      <c r="J103" s="44">
        <f t="shared" si="2"/>
        <v>0</v>
      </c>
    </row>
    <row r="104" spans="1:10">
      <c r="A104" s="76" t="s">
        <v>156</v>
      </c>
      <c r="B104" s="77"/>
      <c r="C104" s="77"/>
      <c r="D104" s="77"/>
      <c r="E104" s="115"/>
      <c r="F104" s="113" t="b">
        <f>IF(OR(E104="Under € 2.900",E104="Under € 3.900"),"€ 22",IF(OR(E104="Between € 2.900 and € 3.749",E104="Between € 3.900 and € 5.049"),"€ 35",IF(OR(E104="Between € 3.750 and € 4.649",E104="Between € 5.050 and € 6.249"),"€ 45",IF(OR(E104="Between € 4.650 and € 5.499",E104="Between € 6.250 and € 7.399"),"€ 56",IF(OR(E104="Between € 5.500 and € 6.349",E104="Between € 7.400 and € 8.449"),"€ 66",IF(OR(E104="Above € 6.350",E104="Above € 8.500"),"€ 76"))))))</f>
        <v>0</v>
      </c>
      <c r="G104" s="114"/>
      <c r="H104" s="77"/>
      <c r="I104" s="113">
        <f>(1720/12)*F104*G104</f>
        <v>0</v>
      </c>
      <c r="J104" s="44">
        <f t="shared" si="2"/>
        <v>0</v>
      </c>
    </row>
    <row r="105" spans="1:10">
      <c r="A105" s="76" t="s">
        <v>157</v>
      </c>
      <c r="B105" s="77"/>
      <c r="C105" s="77"/>
      <c r="D105" s="77"/>
      <c r="E105" s="77"/>
      <c r="F105" s="113" t="b">
        <f>IF(OR(E105="Under € 2.900",E105="Under € 3.900"),"€ 22",IF(OR(E105="Between € 2.900 and € 3.749",E105="Between € 3.900 and € 5.049"),"€ 35",IF(OR(E105="Between € 3.750 and € 4.649",E105="Between € 5.050 and € 6.249"),"€ 45",IF(OR(E105="Between € 4.650 and € 5.499",E105="Between € 6.250 and € 7.399"),"€ 56",IF(OR(E105="Between € 5.500 and € 6.349",E105="Between € 7.400 and € 8.449"),"€ 66",IF(OR(E105="Above € 6.350",E105="Above € 8.500"),"€ 76"))))))</f>
        <v>0</v>
      </c>
      <c r="G105" s="114"/>
      <c r="H105" s="77"/>
      <c r="I105" s="113">
        <f>(1720/12)*F105*G105</f>
        <v>0</v>
      </c>
      <c r="J105" s="44">
        <f t="shared" si="2"/>
        <v>0</v>
      </c>
    </row>
    <row r="106" spans="1:10">
      <c r="A106" s="76" t="s">
        <v>158</v>
      </c>
      <c r="B106" s="77"/>
      <c r="C106" s="77"/>
      <c r="D106" s="77"/>
      <c r="E106" s="77"/>
      <c r="F106" s="113" t="b">
        <f>IF(OR(E106="Under € 2.900",E106="Under € 3.900"),"€ 22",IF(OR(E106="Between € 2.900 and € 3.749",E106="Between € 3.900 and € 5.049"),"€ 35",IF(OR(E106="Between € 3.750 and € 4.649",E106="Between € 5.050 and € 6.249"),"€ 45",IF(OR(E106="Between € 4.650 and € 5.499",E106="Between € 6.250 and € 7.399"),"€ 56",IF(OR(E106="Between € 5.500 and € 6.349",E106="Between € 7.400 and € 8.449"),"€ 66",IF(OR(E106="Above € 6.350",E106="Above € 8.500"),"€ 76"))))))</f>
        <v>0</v>
      </c>
      <c r="G106" s="114"/>
      <c r="H106" s="77"/>
      <c r="I106" s="113">
        <f>(1720/12)*F106*G106</f>
        <v>0</v>
      </c>
      <c r="J106" s="44">
        <f t="shared" si="2"/>
        <v>0</v>
      </c>
    </row>
    <row r="107" spans="1:10">
      <c r="A107" s="76" t="s">
        <v>159</v>
      </c>
      <c r="B107" s="77"/>
      <c r="C107" s="77"/>
      <c r="D107" s="77"/>
      <c r="E107" s="112"/>
      <c r="F107" s="113" t="b">
        <f>IF(OR(E107="Under € 2.900",E107="Under € 3.900"),"€ 22",IF(OR(E107="Between € 2.900 and € 3.749",E107="Between € 3.900 and € 5.049"),"€ 35",IF(OR(E107="Between € 3.750 and € 4.649",E107="Between € 5.050 and € 6.249"),"€ 45",IF(OR(E107="Between € 4.650 and € 5.499",E107="Between € 6.250 and € 7.399"),"€ 56",IF(OR(E107="Between € 5.500 and € 6.349",E107="Between € 7.400 and € 8.449"),"€ 66",IF(OR(E107="Above € 6.350",E107="Above € 8.500"),"€ 76"))))))</f>
        <v>0</v>
      </c>
      <c r="G107" s="114"/>
      <c r="H107" s="77"/>
      <c r="I107" s="113">
        <f>(1720/12)*F107*G107</f>
        <v>0</v>
      </c>
      <c r="J107" s="44">
        <f t="shared" si="2"/>
        <v>0</v>
      </c>
    </row>
    <row r="108" spans="1:10">
      <c r="A108" s="76" t="s">
        <v>160</v>
      </c>
      <c r="B108" s="77"/>
      <c r="C108" s="77"/>
      <c r="D108" s="77"/>
      <c r="E108" s="112"/>
      <c r="F108" s="113" t="b">
        <f>IF(OR(E108="Under € 2.900",E108="Under € 3.900"),"€ 22",IF(OR(E108="Between € 2.900 and € 3.749",E108="Between € 3.900 and € 5.049"),"€ 35",IF(OR(E108="Between € 3.750 and € 4.649",E108="Between € 5.050 and € 6.249"),"€ 45",IF(OR(E108="Between € 4.650 and € 5.499",E108="Between € 6.250 and € 7.399"),"€ 56",IF(OR(E108="Between € 5.500 and € 6.349",E108="Between € 7.400 and € 8.449"),"€ 66",IF(OR(E108="Above € 6.350",E108="Above € 8.500"),"€ 76"))))))</f>
        <v>0</v>
      </c>
      <c r="G108" s="114"/>
      <c r="H108" s="77"/>
      <c r="I108" s="113">
        <f>(1720/12)*F108*G108</f>
        <v>0</v>
      </c>
      <c r="J108" s="44">
        <f t="shared" si="2"/>
        <v>0</v>
      </c>
    </row>
    <row r="109" spans="1:10">
      <c r="A109" s="76" t="s">
        <v>161</v>
      </c>
      <c r="B109" s="77"/>
      <c r="C109" s="77"/>
      <c r="D109" s="77"/>
      <c r="E109" s="112"/>
      <c r="F109" s="113" t="b">
        <f>IF(OR(E109="Under € 2.900",E109="Under € 3.900"),"€ 22",IF(OR(E109="Between € 2.900 and € 3.749",E109="Between € 3.900 and € 5.049"),"€ 35",IF(OR(E109="Between € 3.750 and € 4.649",E109="Between € 5.050 and € 6.249"),"€ 45",IF(OR(E109="Between € 4.650 and € 5.499",E109="Between € 6.250 and € 7.399"),"€ 56",IF(OR(E109="Between € 5.500 and € 6.349",E109="Between € 7.400 and € 8.449"),"€ 66",IF(OR(E109="Above € 6.350",E109="Above € 8.500"),"€ 76"))))))</f>
        <v>0</v>
      </c>
      <c r="G109" s="114"/>
      <c r="H109" s="77"/>
      <c r="I109" s="113">
        <f>(1720/12)*F109*G109</f>
        <v>0</v>
      </c>
      <c r="J109" s="44">
        <f t="shared" si="2"/>
        <v>0</v>
      </c>
    </row>
    <row r="110" spans="1:10">
      <c r="A110" s="76" t="s">
        <v>162</v>
      </c>
      <c r="B110" s="77"/>
      <c r="C110" s="77"/>
      <c r="D110" s="77"/>
      <c r="E110" s="112"/>
      <c r="F110" s="113" t="b">
        <f>IF(OR(E110="Under € 2.900",E110="Under € 3.900"),"€ 22",IF(OR(E110="Between € 2.900 and € 3.749",E110="Between € 3.900 and € 5.049"),"€ 35",IF(OR(E110="Between € 3.750 and € 4.649",E110="Between € 5.050 and € 6.249"),"€ 45",IF(OR(E110="Between € 4.650 and € 5.499",E110="Between € 6.250 and € 7.399"),"€ 56",IF(OR(E110="Between € 5.500 and € 6.349",E110="Between € 7.400 and € 8.449"),"€ 66",IF(OR(E110="Above € 6.350",E110="Above € 8.500"),"€ 76"))))))</f>
        <v>0</v>
      </c>
      <c r="G110" s="114"/>
      <c r="H110" s="77"/>
      <c r="I110" s="113">
        <f>(1720/12)*F110*G110</f>
        <v>0</v>
      </c>
      <c r="J110" s="44">
        <f t="shared" si="2"/>
        <v>0</v>
      </c>
    </row>
    <row r="111" spans="1:10">
      <c r="A111" s="76" t="s">
        <v>163</v>
      </c>
      <c r="B111" s="77"/>
      <c r="C111" s="77"/>
      <c r="D111" s="77"/>
      <c r="E111" s="112"/>
      <c r="F111" s="113" t="b">
        <f>IF(OR(E111="Under € 2.900",E111="Under € 3.900"),"€ 22",IF(OR(E111="Between € 2.900 and € 3.749",E111="Between € 3.900 and € 5.049"),"€ 35",IF(OR(E111="Between € 3.750 and € 4.649",E111="Between € 5.050 and € 6.249"),"€ 45",IF(OR(E111="Between € 4.650 and € 5.499",E111="Between € 6.250 and € 7.399"),"€ 56",IF(OR(E111="Between € 5.500 and € 6.349",E111="Between € 7.400 and € 8.449"),"€ 66",IF(OR(E111="Above € 6.350",E111="Above € 8.500"),"€ 76"))))))</f>
        <v>0</v>
      </c>
      <c r="G111" s="114"/>
      <c r="H111" s="77"/>
      <c r="I111" s="113">
        <f>(1720/12)*F111*G111</f>
        <v>0</v>
      </c>
      <c r="J111" s="44">
        <f t="shared" si="2"/>
        <v>0</v>
      </c>
    </row>
    <row r="112" spans="1:10">
      <c r="A112" s="76" t="s">
        <v>164</v>
      </c>
      <c r="B112" s="77"/>
      <c r="C112" s="77"/>
      <c r="D112" s="77"/>
      <c r="E112" s="115"/>
      <c r="F112" s="113" t="b">
        <f>IF(OR(E112="Under € 2.900",E112="Under € 3.900"),"€ 22",IF(OR(E112="Between € 2.900 and € 3.749",E112="Between € 3.900 and € 5.049"),"€ 35",IF(OR(E112="Between € 3.750 and € 4.649",E112="Between € 5.050 and € 6.249"),"€ 45",IF(OR(E112="Between € 4.650 and € 5.499",E112="Between € 6.250 and € 7.399"),"€ 56",IF(OR(E112="Between € 5.500 and € 6.349",E112="Between € 7.400 and € 8.449"),"€ 66",IF(OR(E112="Above € 6.350",E112="Above € 8.500"),"€ 76"))))))</f>
        <v>0</v>
      </c>
      <c r="G112" s="114"/>
      <c r="H112" s="77"/>
      <c r="I112" s="113">
        <f>(1720/12)*F112*G112</f>
        <v>0</v>
      </c>
      <c r="J112" s="44">
        <f t="shared" si="2"/>
        <v>0</v>
      </c>
    </row>
    <row r="113" spans="1:10">
      <c r="A113" s="76" t="s">
        <v>165</v>
      </c>
      <c r="B113" s="77"/>
      <c r="C113" s="77"/>
      <c r="D113" s="77"/>
      <c r="E113" s="115"/>
      <c r="F113" s="113" t="b">
        <f>IF(OR(E113="Under € 2.900",E113="Under € 3.900"),"€ 22",IF(OR(E113="Between € 2.900 and € 3.749",E113="Between € 3.900 and € 5.049"),"€ 35",IF(OR(E113="Between € 3.750 and € 4.649",E113="Between € 5.050 and € 6.249"),"€ 45",IF(OR(E113="Between € 4.650 and € 5.499",E113="Between € 6.250 and € 7.399"),"€ 56",IF(OR(E113="Between € 5.500 and € 6.349",E113="Between € 7.400 and € 8.449"),"€ 66",IF(OR(E113="Above € 6.350",E113="Above € 8.500"),"€ 76"))))))</f>
        <v>0</v>
      </c>
      <c r="G113" s="114"/>
      <c r="H113" s="77"/>
      <c r="I113" s="113">
        <f>(1720/12)*F113*G113</f>
        <v>0</v>
      </c>
      <c r="J113" s="44">
        <f t="shared" si="2"/>
        <v>0</v>
      </c>
    </row>
    <row r="114" spans="1:10">
      <c r="A114" s="76" t="s">
        <v>166</v>
      </c>
      <c r="B114" s="77"/>
      <c r="C114" s="77"/>
      <c r="D114" s="77"/>
      <c r="E114" s="115"/>
      <c r="F114" s="113" t="b">
        <f>IF(OR(E114="Under € 2.900",E114="Under € 3.900"),"€ 22",IF(OR(E114="Between € 2.900 and € 3.749",E114="Between € 3.900 and € 5.049"),"€ 35",IF(OR(E114="Between € 3.750 and € 4.649",E114="Between € 5.050 and € 6.249"),"€ 45",IF(OR(E114="Between € 4.650 and € 5.499",E114="Between € 6.250 and € 7.399"),"€ 56",IF(OR(E114="Between € 5.500 and € 6.349",E114="Between € 7.400 and € 8.449"),"€ 66",IF(OR(E114="Above € 6.350",E114="Above € 8.500"),"€ 76"))))))</f>
        <v>0</v>
      </c>
      <c r="G114" s="114"/>
      <c r="H114" s="77"/>
      <c r="I114" s="113">
        <f>(1720/12)*F114*G114</f>
        <v>0</v>
      </c>
      <c r="J114" s="44">
        <f t="shared" si="2"/>
        <v>0</v>
      </c>
    </row>
    <row r="115" spans="1:10">
      <c r="A115" s="76" t="s">
        <v>167</v>
      </c>
      <c r="B115" s="77"/>
      <c r="C115" s="77"/>
      <c r="D115" s="77"/>
      <c r="E115" s="115"/>
      <c r="F115" s="113" t="b">
        <f>IF(OR(E115="Under € 2.900",E115="Under € 3.900"),"€ 22",IF(OR(E115="Between € 2.900 and € 3.749",E115="Between € 3.900 and € 5.049"),"€ 35",IF(OR(E115="Between € 3.750 and € 4.649",E115="Between € 5.050 and € 6.249"),"€ 45",IF(OR(E115="Between € 4.650 and € 5.499",E115="Between € 6.250 and € 7.399"),"€ 56",IF(OR(E115="Between € 5.500 and € 6.349",E115="Between € 7.400 and € 8.449"),"€ 66",IF(OR(E115="Above € 6.350",E115="Above € 8.500"),"€ 76"))))))</f>
        <v>0</v>
      </c>
      <c r="G115" s="114"/>
      <c r="H115" s="77"/>
      <c r="I115" s="113">
        <f>(1720/12)*F115*G115</f>
        <v>0</v>
      </c>
      <c r="J115" s="44">
        <f t="shared" si="2"/>
        <v>0</v>
      </c>
    </row>
    <row r="116" spans="1:10">
      <c r="A116" s="76" t="s">
        <v>168</v>
      </c>
      <c r="B116" s="77"/>
      <c r="C116" s="77"/>
      <c r="D116" s="77"/>
      <c r="E116" s="115"/>
      <c r="F116" s="113" t="b">
        <f>IF(OR(E116="Under € 2.900",E116="Under € 3.900"),"€ 22",IF(OR(E116="Between € 2.900 and € 3.749",E116="Between € 3.900 and € 5.049"),"€ 35",IF(OR(E116="Between € 3.750 and € 4.649",E116="Between € 5.050 and € 6.249"),"€ 45",IF(OR(E116="Between € 4.650 and € 5.499",E116="Between € 6.250 and € 7.399"),"€ 56",IF(OR(E116="Between € 5.500 and € 6.349",E116="Between € 7.400 and € 8.449"),"€ 66",IF(OR(E116="Above € 6.350",E116="Above € 8.500"),"€ 76"))))))</f>
        <v>0</v>
      </c>
      <c r="G116" s="114"/>
      <c r="H116" s="77"/>
      <c r="I116" s="113">
        <f>(1720/12)*F116*G116</f>
        <v>0</v>
      </c>
      <c r="J116" s="44">
        <f t="shared" si="2"/>
        <v>0</v>
      </c>
    </row>
    <row r="117" spans="1:10">
      <c r="A117" s="76" t="s">
        <v>169</v>
      </c>
      <c r="B117" s="77"/>
      <c r="C117" s="77"/>
      <c r="D117" s="77"/>
      <c r="E117" s="115"/>
      <c r="F117" s="113" t="b">
        <f>IF(OR(E117="Under € 2.900",E117="Under € 3.900"),"€ 22",IF(OR(E117="Between € 2.900 and € 3.749",E117="Between € 3.900 and € 5.049"),"€ 35",IF(OR(E117="Between € 3.750 and € 4.649",E117="Between € 5.050 and € 6.249"),"€ 45",IF(OR(E117="Between € 4.650 and € 5.499",E117="Between € 6.250 and € 7.399"),"€ 56",IF(OR(E117="Between € 5.500 and € 6.349",E117="Between € 7.400 and € 8.449"),"€ 66",IF(OR(E117="Above € 6.350",E117="Above € 8.500"),"€ 76"))))))</f>
        <v>0</v>
      </c>
      <c r="G117" s="114"/>
      <c r="H117" s="77"/>
      <c r="I117" s="113">
        <f>(1720/12)*F117*G117</f>
        <v>0</v>
      </c>
      <c r="J117" s="44">
        <f t="shared" si="2"/>
        <v>0</v>
      </c>
    </row>
    <row r="118" spans="1:10">
      <c r="A118" s="76" t="s">
        <v>170</v>
      </c>
      <c r="B118" s="77"/>
      <c r="C118" s="77"/>
      <c r="D118" s="77"/>
      <c r="E118" s="115"/>
      <c r="F118" s="113" t="b">
        <f>IF(OR(E118="Under € 2.900",E118="Under € 3.900"),"€ 22",IF(OR(E118="Between € 2.900 and € 3.749",E118="Between € 3.900 and € 5.049"),"€ 35",IF(OR(E118="Between € 3.750 and € 4.649",E118="Between € 5.050 and € 6.249"),"€ 45",IF(OR(E118="Between € 4.650 and € 5.499",E118="Between € 6.250 and € 7.399"),"€ 56",IF(OR(E118="Between € 5.500 and € 6.349",E118="Between € 7.400 and € 8.449"),"€ 66",IF(OR(E118="Above € 6.350",E118="Above € 8.500"),"€ 76"))))))</f>
        <v>0</v>
      </c>
      <c r="G118" s="114"/>
      <c r="H118" s="77"/>
      <c r="I118" s="113">
        <f>(1720/12)*F118*G118</f>
        <v>0</v>
      </c>
      <c r="J118" s="44">
        <f t="shared" si="2"/>
        <v>0</v>
      </c>
    </row>
    <row r="119" spans="1:10">
      <c r="A119" s="76" t="s">
        <v>171</v>
      </c>
      <c r="B119" s="77"/>
      <c r="C119" s="77"/>
      <c r="D119" s="77"/>
      <c r="E119" s="115"/>
      <c r="F119" s="113" t="b">
        <f>IF(OR(E119="Under € 2.900",E119="Under € 3.900"),"€ 22",IF(OR(E119="Between € 2.900 and € 3.749",E119="Between € 3.900 and € 5.049"),"€ 35",IF(OR(E119="Between € 3.750 and € 4.649",E119="Between € 5.050 and € 6.249"),"€ 45",IF(OR(E119="Between € 4.650 and € 5.499",E119="Between € 6.250 and € 7.399"),"€ 56",IF(OR(E119="Between € 5.500 and € 6.349",E119="Between € 7.400 and € 8.449"),"€ 66",IF(OR(E119="Above € 6.350",E119="Above € 8.500"),"€ 76"))))))</f>
        <v>0</v>
      </c>
      <c r="G119" s="114"/>
      <c r="H119" s="77"/>
      <c r="I119" s="113">
        <f>(1720/12)*F119*G119</f>
        <v>0</v>
      </c>
      <c r="J119" s="44">
        <f t="shared" si="2"/>
        <v>0</v>
      </c>
    </row>
    <row r="120" spans="1:10">
      <c r="A120" s="76" t="s">
        <v>172</v>
      </c>
      <c r="B120" s="77"/>
      <c r="C120" s="77"/>
      <c r="D120" s="77"/>
      <c r="E120" s="115"/>
      <c r="F120" s="113" t="b">
        <f>IF(OR(E120="Under € 2.900",E120="Under € 3.900"),"€ 22",IF(OR(E120="Between € 2.900 and € 3.749",E120="Between € 3.900 and € 5.049"),"€ 35",IF(OR(E120="Between € 3.750 and € 4.649",E120="Between € 5.050 and € 6.249"),"€ 45",IF(OR(E120="Between € 4.650 and € 5.499",E120="Between € 6.250 and € 7.399"),"€ 56",IF(OR(E120="Between € 5.500 and € 6.349",E120="Between € 7.400 and € 8.449"),"€ 66",IF(OR(E120="Above € 6.350",E120="Above € 8.500"),"€ 76"))))))</f>
        <v>0</v>
      </c>
      <c r="G120" s="114"/>
      <c r="H120" s="77"/>
      <c r="I120" s="113">
        <f>(1720/12)*F120*G120</f>
        <v>0</v>
      </c>
      <c r="J120" s="44">
        <f t="shared" si="2"/>
        <v>0</v>
      </c>
    </row>
    <row r="121" spans="1:10">
      <c r="A121" s="76" t="s">
        <v>173</v>
      </c>
      <c r="B121" s="77"/>
      <c r="C121" s="77"/>
      <c r="D121" s="77"/>
      <c r="E121" s="115"/>
      <c r="F121" s="113" t="b">
        <f>IF(OR(E121="Under € 2.900",E121="Under € 3.900"),"€ 22",IF(OR(E121="Between € 2.900 and € 3.749",E121="Between € 3.900 and € 5.049"),"€ 35",IF(OR(E121="Between € 3.750 and € 4.649",E121="Between € 5.050 and € 6.249"),"€ 45",IF(OR(E121="Between € 4.650 and € 5.499",E121="Between € 6.250 and € 7.399"),"€ 56",IF(OR(E121="Between € 5.500 and € 6.349",E121="Between € 7.400 and € 8.449"),"€ 66",IF(OR(E121="Above € 6.350",E121="Above € 8.500"),"€ 76"))))))</f>
        <v>0</v>
      </c>
      <c r="G121" s="114"/>
      <c r="H121" s="77"/>
      <c r="I121" s="113">
        <f>(1720/12)*F121*G121</f>
        <v>0</v>
      </c>
      <c r="J121" s="44">
        <f t="shared" si="2"/>
        <v>0</v>
      </c>
    </row>
    <row r="122" spans="1:10">
      <c r="A122" s="76" t="s">
        <v>174</v>
      </c>
      <c r="B122" s="77"/>
      <c r="C122" s="77"/>
      <c r="D122" s="77"/>
      <c r="E122" s="115"/>
      <c r="F122" s="113" t="b">
        <f>IF(OR(E122="Under € 2.900",E122="Under € 3.900"),"€ 22",IF(OR(E122="Between € 2.900 and € 3.749",E122="Between € 3.900 and € 5.049"),"€ 35",IF(OR(E122="Between € 3.750 and € 4.649",E122="Between € 5.050 and € 6.249"),"€ 45",IF(OR(E122="Between € 4.650 and € 5.499",E122="Between € 6.250 and € 7.399"),"€ 56",IF(OR(E122="Between € 5.500 and € 6.349",E122="Between € 7.400 and € 8.449"),"€ 66",IF(OR(E122="Above € 6.350",E122="Above € 8.500"),"€ 76"))))))</f>
        <v>0</v>
      </c>
      <c r="G122" s="114"/>
      <c r="H122" s="77"/>
      <c r="I122" s="113">
        <f>(1720/12)*F122*G122</f>
        <v>0</v>
      </c>
      <c r="J122" s="44">
        <f t="shared" si="2"/>
        <v>0</v>
      </c>
    </row>
    <row r="123" spans="1:10">
      <c r="A123" s="76" t="s">
        <v>175</v>
      </c>
      <c r="B123" s="77"/>
      <c r="C123" s="77"/>
      <c r="D123" s="77"/>
      <c r="E123" s="115"/>
      <c r="F123" s="113" t="b">
        <f>IF(OR(E123="Under € 2.900",E123="Under € 3.900"),"€ 22",IF(OR(E123="Between € 2.900 and € 3.749",E123="Between € 3.900 and € 5.049"),"€ 35",IF(OR(E123="Between € 3.750 and € 4.649",E123="Between € 5.050 and € 6.249"),"€ 45",IF(OR(E123="Between € 4.650 and € 5.499",E123="Between € 6.250 and € 7.399"),"€ 56",IF(OR(E123="Between € 5.500 and € 6.349",E123="Between € 7.400 and € 8.449"),"€ 66",IF(OR(E123="Above € 6.350",E123="Above € 8.500"),"€ 76"))))))</f>
        <v>0</v>
      </c>
      <c r="G123" s="114"/>
      <c r="H123" s="77"/>
      <c r="I123" s="113">
        <f>(1720/12)*F123*G123</f>
        <v>0</v>
      </c>
      <c r="J123" s="44">
        <f t="shared" si="2"/>
        <v>0</v>
      </c>
    </row>
    <row r="124" spans="1:10">
      <c r="A124" s="76" t="s">
        <v>176</v>
      </c>
      <c r="B124" s="77"/>
      <c r="C124" s="77"/>
      <c r="D124" s="77"/>
      <c r="E124" s="115"/>
      <c r="F124" s="113" t="b">
        <f>IF(OR(E124="Under € 2.900",E124="Under € 3.900"),"€ 22",IF(OR(E124="Between € 2.900 and € 3.749",E124="Between € 3.900 and € 5.049"),"€ 35",IF(OR(E124="Between € 3.750 and € 4.649",E124="Between € 5.050 and € 6.249"),"€ 45",IF(OR(E124="Between € 4.650 and € 5.499",E124="Between € 6.250 and € 7.399"),"€ 56",IF(OR(E124="Between € 5.500 and € 6.349",E124="Between € 7.400 and € 8.449"),"€ 66",IF(OR(E124="Above € 6.350",E124="Above € 8.500"),"€ 76"))))))</f>
        <v>0</v>
      </c>
      <c r="G124" s="114"/>
      <c r="H124" s="77"/>
      <c r="I124" s="113">
        <f>(1720/12)*F124*G124</f>
        <v>0</v>
      </c>
      <c r="J124" s="44">
        <f t="shared" si="2"/>
        <v>0</v>
      </c>
    </row>
    <row r="125" spans="1:10">
      <c r="A125" s="76" t="s">
        <v>177</v>
      </c>
      <c r="B125" s="77"/>
      <c r="C125" s="77"/>
      <c r="D125" s="77"/>
      <c r="E125" s="77"/>
      <c r="F125" s="113" t="b">
        <f>IF(OR(E125="Under € 2.900",E125="Under € 3.900"),"€ 22",IF(OR(E125="Between € 2.900 and € 3.749",E125="Between € 3.900 and € 5.049"),"€ 35",IF(OR(E125="Between € 3.750 and € 4.649",E125="Between € 5.050 and € 6.249"),"€ 45",IF(OR(E125="Between € 4.650 and € 5.499",E125="Between € 6.250 and € 7.399"),"€ 56",IF(OR(E125="Between € 5.500 and € 6.349",E125="Between € 7.400 and € 8.449"),"€ 66",IF(OR(E125="Above € 6.350",E125="Above € 8.500"),"€ 76"))))))</f>
        <v>0</v>
      </c>
      <c r="G125" s="114"/>
      <c r="H125" s="77"/>
      <c r="I125" s="113">
        <f>(1720/12)*F125*G125</f>
        <v>0</v>
      </c>
      <c r="J125" s="44">
        <f t="shared" si="2"/>
        <v>0</v>
      </c>
    </row>
    <row r="126" spans="1:10">
      <c r="A126" s="76" t="s">
        <v>178</v>
      </c>
      <c r="B126" s="77"/>
      <c r="C126" s="77"/>
      <c r="D126" s="77"/>
      <c r="E126" s="77"/>
      <c r="F126" s="113" t="b">
        <f>IF(OR(E126="Under € 2.900",E126="Under € 3.900"),"€ 22",IF(OR(E126="Between € 2.900 and € 3.749",E126="Between € 3.900 and € 5.049"),"€ 35",IF(OR(E126="Between € 3.750 and € 4.649",E126="Between € 5.050 and € 6.249"),"€ 45",IF(OR(E126="Between € 4.650 and € 5.499",E126="Between € 6.250 and € 7.399"),"€ 56",IF(OR(E126="Between € 5.500 and € 6.349",E126="Between € 7.400 and € 8.449"),"€ 66",IF(OR(E126="Above € 6.350",E126="Above € 8.500"),"€ 76"))))))</f>
        <v>0</v>
      </c>
      <c r="G126" s="114"/>
      <c r="H126" s="77"/>
      <c r="I126" s="113">
        <f>(1720/12)*F126*G126</f>
        <v>0</v>
      </c>
      <c r="J126" s="44">
        <f t="shared" si="2"/>
        <v>0</v>
      </c>
    </row>
    <row r="127" spans="1:10">
      <c r="A127" s="76" t="s">
        <v>179</v>
      </c>
      <c r="B127" s="77"/>
      <c r="C127" s="77"/>
      <c r="D127" s="77"/>
      <c r="E127" s="112"/>
      <c r="F127" s="113" t="b">
        <f>IF(OR(E127="Under € 2.900",E127="Under € 3.900"),"€ 22",IF(OR(E127="Between € 2.900 and € 3.749",E127="Between € 3.900 and € 5.049"),"€ 35",IF(OR(E127="Between € 3.750 and € 4.649",E127="Between € 5.050 and € 6.249"),"€ 45",IF(OR(E127="Between € 4.650 and € 5.499",E127="Between € 6.250 and € 7.399"),"€ 56",IF(OR(E127="Between € 5.500 and € 6.349",E127="Between € 7.400 and € 8.449"),"€ 66",IF(OR(E127="Above € 6.350",E127="Above € 8.500"),"€ 76"))))))</f>
        <v>0</v>
      </c>
      <c r="G127" s="114"/>
      <c r="H127" s="77"/>
      <c r="I127" s="113">
        <f>(1720/12)*F127*G127</f>
        <v>0</v>
      </c>
      <c r="J127" s="44">
        <f t="shared" si="2"/>
        <v>0</v>
      </c>
    </row>
    <row r="128" spans="1:10">
      <c r="A128" s="76" t="s">
        <v>180</v>
      </c>
      <c r="B128" s="77"/>
      <c r="C128" s="77"/>
      <c r="D128" s="77"/>
      <c r="E128" s="112"/>
      <c r="F128" s="113" t="b">
        <f>IF(OR(E128="Under € 2.900",E128="Under € 3.900"),"€ 22",IF(OR(E128="Between € 2.900 and € 3.749",E128="Between € 3.900 and € 5.049"),"€ 35",IF(OR(E128="Between € 3.750 and € 4.649",E128="Between € 5.050 and € 6.249"),"€ 45",IF(OR(E128="Between € 4.650 and € 5.499",E128="Between € 6.250 and € 7.399"),"€ 56",IF(OR(E128="Between € 5.500 and € 6.349",E128="Between € 7.400 and € 8.449"),"€ 66",IF(OR(E128="Above € 6.350",E128="Above € 8.500"),"€ 76"))))))</f>
        <v>0</v>
      </c>
      <c r="G128" s="114"/>
      <c r="H128" s="77"/>
      <c r="I128" s="113">
        <f>(1720/12)*F128*G128</f>
        <v>0</v>
      </c>
      <c r="J128" s="44">
        <f t="shared" si="2"/>
        <v>0</v>
      </c>
    </row>
    <row r="129" spans="1:10">
      <c r="A129" s="76" t="s">
        <v>181</v>
      </c>
      <c r="B129" s="77"/>
      <c r="C129" s="77"/>
      <c r="D129" s="77"/>
      <c r="E129" s="112"/>
      <c r="F129" s="113" t="b">
        <f>IF(OR(E129="Under € 2.900",E129="Under € 3.900"),"€ 22",IF(OR(E129="Between € 2.900 and € 3.749",E129="Between € 3.900 and € 5.049"),"€ 35",IF(OR(E129="Between € 3.750 and € 4.649",E129="Between € 5.050 and € 6.249"),"€ 45",IF(OR(E129="Between € 4.650 and € 5.499",E129="Between € 6.250 and € 7.399"),"€ 56",IF(OR(E129="Between € 5.500 and € 6.349",E129="Between € 7.400 and € 8.449"),"€ 66",IF(OR(E129="Above € 6.350",E129="Above € 8.500"),"€ 76"))))))</f>
        <v>0</v>
      </c>
      <c r="G129" s="114"/>
      <c r="H129" s="77"/>
      <c r="I129" s="113">
        <f>(1720/12)*F129*G129</f>
        <v>0</v>
      </c>
      <c r="J129" s="44">
        <f t="shared" si="2"/>
        <v>0</v>
      </c>
    </row>
    <row r="130" spans="1:10">
      <c r="A130" s="76" t="s">
        <v>182</v>
      </c>
      <c r="B130" s="77"/>
      <c r="C130" s="77"/>
      <c r="D130" s="77"/>
      <c r="E130" s="112"/>
      <c r="F130" s="113" t="b">
        <f>IF(OR(E130="Under € 2.900",E130="Under € 3.900"),"€ 22",IF(OR(E130="Between € 2.900 and € 3.749",E130="Between € 3.900 and € 5.049"),"€ 35",IF(OR(E130="Between € 3.750 and € 4.649",E130="Between € 5.050 and € 6.249"),"€ 45",IF(OR(E130="Between € 4.650 and € 5.499",E130="Between € 6.250 and € 7.399"),"€ 56",IF(OR(E130="Between € 5.500 and € 6.349",E130="Between € 7.400 and € 8.449"),"€ 66",IF(OR(E130="Above € 6.350",E130="Above € 8.500"),"€ 76"))))))</f>
        <v>0</v>
      </c>
      <c r="G130" s="114"/>
      <c r="H130" s="77"/>
      <c r="I130" s="113">
        <f>(1720/12)*F130*G130</f>
        <v>0</v>
      </c>
      <c r="J130" s="44">
        <f t="shared" si="2"/>
        <v>0</v>
      </c>
    </row>
    <row r="131" spans="1:10">
      <c r="A131" s="76" t="s">
        <v>183</v>
      </c>
      <c r="B131" s="77"/>
      <c r="C131" s="77"/>
      <c r="D131" s="77"/>
      <c r="E131" s="112"/>
      <c r="F131" s="113" t="b">
        <f>IF(OR(E131="Under € 2.900",E131="Under € 3.900"),"€ 22",IF(OR(E131="Between € 2.900 and € 3.749",E131="Between € 3.900 and € 5.049"),"€ 35",IF(OR(E131="Between € 3.750 and € 4.649",E131="Between € 5.050 and € 6.249"),"€ 45",IF(OR(E131="Between € 4.650 and € 5.499",E131="Between € 6.250 and € 7.399"),"€ 56",IF(OR(E131="Between € 5.500 and € 6.349",E131="Between € 7.400 and € 8.449"),"€ 66",IF(OR(E131="Above € 6.350",E131="Above € 8.500"),"€ 76"))))))</f>
        <v>0</v>
      </c>
      <c r="G131" s="114"/>
      <c r="H131" s="77"/>
      <c r="I131" s="113">
        <f>(1720/12)*F131*G131</f>
        <v>0</v>
      </c>
      <c r="J131" s="44">
        <f t="shared" si="2"/>
        <v>0</v>
      </c>
    </row>
    <row r="132" spans="1:10">
      <c r="A132" s="76" t="s">
        <v>184</v>
      </c>
      <c r="B132" s="77"/>
      <c r="C132" s="77"/>
      <c r="D132" s="77"/>
      <c r="E132" s="115"/>
      <c r="F132" s="113" t="b">
        <f>IF(OR(E132="Under € 2.900",E132="Under € 3.900"),"€ 22",IF(OR(E132="Between € 2.900 and € 3.749",E132="Between € 3.900 and € 5.049"),"€ 35",IF(OR(E132="Between € 3.750 and € 4.649",E132="Between € 5.050 and € 6.249"),"€ 45",IF(OR(E132="Between € 4.650 and € 5.499",E132="Between € 6.250 and € 7.399"),"€ 56",IF(OR(E132="Between € 5.500 and € 6.349",E132="Between € 7.400 and € 8.449"),"€ 66",IF(OR(E132="Above € 6.350",E132="Above € 8.500"),"€ 76"))))))</f>
        <v>0</v>
      </c>
      <c r="G132" s="114"/>
      <c r="H132" s="77"/>
      <c r="I132" s="113">
        <f>(1720/12)*F132*G132</f>
        <v>0</v>
      </c>
      <c r="J132" s="44">
        <f t="shared" si="2"/>
        <v>0</v>
      </c>
    </row>
    <row r="133" spans="1:10">
      <c r="A133" s="76" t="s">
        <v>185</v>
      </c>
      <c r="B133" s="77"/>
      <c r="C133" s="77"/>
      <c r="D133" s="77"/>
      <c r="E133" s="115"/>
      <c r="F133" s="113" t="b">
        <f>IF(OR(E133="Under € 2.900",E133="Under € 3.900"),"€ 22",IF(OR(E133="Between € 2.900 and € 3.749",E133="Between € 3.900 and € 5.049"),"€ 35",IF(OR(E133="Between € 3.750 and € 4.649",E133="Between € 5.050 and € 6.249"),"€ 45",IF(OR(E133="Between € 4.650 and € 5.499",E133="Between € 6.250 and € 7.399"),"€ 56",IF(OR(E133="Between € 5.500 and € 6.349",E133="Between € 7.400 and € 8.449"),"€ 66",IF(OR(E133="Above € 6.350",E133="Above € 8.500"),"€ 76"))))))</f>
        <v>0</v>
      </c>
      <c r="G133" s="114"/>
      <c r="H133" s="77"/>
      <c r="I133" s="113">
        <f>(1720/12)*F133*G133</f>
        <v>0</v>
      </c>
      <c r="J133" s="44">
        <f t="shared" si="2"/>
        <v>0</v>
      </c>
    </row>
    <row r="134" spans="1:10">
      <c r="A134" s="76" t="s">
        <v>186</v>
      </c>
      <c r="B134" s="77"/>
      <c r="C134" s="77"/>
      <c r="D134" s="77"/>
      <c r="E134" s="115"/>
      <c r="F134" s="113" t="b">
        <f>IF(OR(E134="Under € 2.900",E134="Under € 3.900"),"€ 22",IF(OR(E134="Between € 2.900 and € 3.749",E134="Between € 3.900 and € 5.049"),"€ 35",IF(OR(E134="Between € 3.750 and € 4.649",E134="Between € 5.050 and € 6.249"),"€ 45",IF(OR(E134="Between € 4.650 and € 5.499",E134="Between € 6.250 and € 7.399"),"€ 56",IF(OR(E134="Between € 5.500 and € 6.349",E134="Between € 7.400 and € 8.449"),"€ 66",IF(OR(E134="Above € 6.350",E134="Above € 8.500"),"€ 76"))))))</f>
        <v>0</v>
      </c>
      <c r="G134" s="114"/>
      <c r="H134" s="77"/>
      <c r="I134" s="113">
        <f>(1720/12)*F134*G134</f>
        <v>0</v>
      </c>
      <c r="J134" s="44">
        <f t="shared" si="2"/>
        <v>0</v>
      </c>
    </row>
    <row r="135" spans="1:10">
      <c r="A135" s="76" t="s">
        <v>187</v>
      </c>
      <c r="B135" s="77"/>
      <c r="C135" s="77"/>
      <c r="D135" s="77"/>
      <c r="E135" s="115"/>
      <c r="F135" s="113" t="b">
        <f>IF(OR(E135="Under € 2.900",E135="Under € 3.900"),"€ 22",IF(OR(E135="Between € 2.900 and € 3.749",E135="Between € 3.900 and € 5.049"),"€ 35",IF(OR(E135="Between € 3.750 and € 4.649",E135="Between € 5.050 and € 6.249"),"€ 45",IF(OR(E135="Between € 4.650 and € 5.499",E135="Between € 6.250 and € 7.399"),"€ 56",IF(OR(E135="Between € 5.500 and € 6.349",E135="Between € 7.400 and € 8.449"),"€ 66",IF(OR(E135="Above € 6.350",E135="Above € 8.500"),"€ 76"))))))</f>
        <v>0</v>
      </c>
      <c r="G135" s="114"/>
      <c r="H135" s="77"/>
      <c r="I135" s="113">
        <f>(1720/12)*F135*G135</f>
        <v>0</v>
      </c>
      <c r="J135" s="44">
        <f t="shared" si="2"/>
        <v>0</v>
      </c>
    </row>
    <row r="136" spans="1:10">
      <c r="A136" s="76" t="s">
        <v>188</v>
      </c>
      <c r="B136" s="77"/>
      <c r="C136" s="77"/>
      <c r="D136" s="77"/>
      <c r="E136" s="115"/>
      <c r="F136" s="113" t="b">
        <f>IF(OR(E136="Under € 2.900",E136="Under € 3.900"),"€ 22",IF(OR(E136="Between € 2.900 and € 3.749",E136="Between € 3.900 and € 5.049"),"€ 35",IF(OR(E136="Between € 3.750 and € 4.649",E136="Between € 5.050 and € 6.249"),"€ 45",IF(OR(E136="Between € 4.650 and € 5.499",E136="Between € 6.250 and € 7.399"),"€ 56",IF(OR(E136="Between € 5.500 and € 6.349",E136="Between € 7.400 and € 8.449"),"€ 66",IF(OR(E136="Above € 6.350",E136="Above € 8.500"),"€ 76"))))))</f>
        <v>0</v>
      </c>
      <c r="G136" s="114"/>
      <c r="H136" s="77"/>
      <c r="I136" s="113">
        <f>(1720/12)*F136*G136</f>
        <v>0</v>
      </c>
      <c r="J136" s="44">
        <f t="shared" si="2"/>
        <v>0</v>
      </c>
    </row>
    <row r="137" spans="1:10">
      <c r="A137" s="76" t="s">
        <v>189</v>
      </c>
      <c r="B137" s="77"/>
      <c r="C137" s="77"/>
      <c r="D137" s="77"/>
      <c r="E137" s="115"/>
      <c r="F137" s="113" t="b">
        <f>IF(OR(E137="Under € 2.900",E137="Under € 3.900"),"€ 22",IF(OR(E137="Between € 2.900 and € 3.749",E137="Between € 3.900 and € 5.049"),"€ 35",IF(OR(E137="Between € 3.750 and € 4.649",E137="Between € 5.050 and € 6.249"),"€ 45",IF(OR(E137="Between € 4.650 and € 5.499",E137="Between € 6.250 and € 7.399"),"€ 56",IF(OR(E137="Between € 5.500 and € 6.349",E137="Between € 7.400 and € 8.449"),"€ 66",IF(OR(E137="Above € 6.350",E137="Above € 8.500"),"€ 76"))))))</f>
        <v>0</v>
      </c>
      <c r="G137" s="114"/>
      <c r="H137" s="77"/>
      <c r="I137" s="113">
        <f>(1720/12)*F137*G137</f>
        <v>0</v>
      </c>
      <c r="J137" s="44">
        <f t="shared" si="2"/>
        <v>0</v>
      </c>
    </row>
    <row r="138" spans="1:10">
      <c r="A138" s="76" t="s">
        <v>190</v>
      </c>
      <c r="B138" s="77"/>
      <c r="C138" s="77"/>
      <c r="D138" s="77"/>
      <c r="E138" s="115"/>
      <c r="F138" s="113" t="b">
        <f>IF(OR(E138="Under € 2.900",E138="Under € 3.900"),"€ 22",IF(OR(E138="Between € 2.900 and € 3.749",E138="Between € 3.900 and € 5.049"),"€ 35",IF(OR(E138="Between € 3.750 and € 4.649",E138="Between € 5.050 and € 6.249"),"€ 45",IF(OR(E138="Between € 4.650 and € 5.499",E138="Between € 6.250 and € 7.399"),"€ 56",IF(OR(E138="Between € 5.500 and € 6.349",E138="Between € 7.400 and € 8.449"),"€ 66",IF(OR(E138="Above € 6.350",E138="Above € 8.500"),"€ 76"))))))</f>
        <v>0</v>
      </c>
      <c r="G138" s="114"/>
      <c r="H138" s="77"/>
      <c r="I138" s="113">
        <f>(1720/12)*F138*G138</f>
        <v>0</v>
      </c>
      <c r="J138" s="44">
        <f t="shared" si="2"/>
        <v>0</v>
      </c>
    </row>
    <row r="139" spans="1:10">
      <c r="A139" s="76" t="s">
        <v>191</v>
      </c>
      <c r="B139" s="77"/>
      <c r="C139" s="77"/>
      <c r="D139" s="77"/>
      <c r="E139" s="115"/>
      <c r="F139" s="113" t="b">
        <f>IF(OR(E139="Under € 2.900",E139="Under € 3.900"),"€ 22",IF(OR(E139="Between € 2.900 and € 3.749",E139="Between € 3.900 and € 5.049"),"€ 35",IF(OR(E139="Between € 3.750 and € 4.649",E139="Between € 5.050 and € 6.249"),"€ 45",IF(OR(E139="Between € 4.650 and € 5.499",E139="Between € 6.250 and € 7.399"),"€ 56",IF(OR(E139="Between € 5.500 and € 6.349",E139="Between € 7.400 and € 8.449"),"€ 66",IF(OR(E139="Above € 6.350",E139="Above € 8.500"),"€ 76"))))))</f>
        <v>0</v>
      </c>
      <c r="G139" s="114"/>
      <c r="H139" s="77"/>
      <c r="I139" s="113">
        <f>(1720/12)*F139*G139</f>
        <v>0</v>
      </c>
      <c r="J139" s="44">
        <f t="shared" si="2"/>
        <v>0</v>
      </c>
    </row>
    <row r="140" spans="1:10">
      <c r="A140" s="76" t="s">
        <v>192</v>
      </c>
      <c r="B140" s="77"/>
      <c r="C140" s="77"/>
      <c r="D140" s="77"/>
      <c r="E140" s="115"/>
      <c r="F140" s="113" t="b">
        <f>IF(OR(E140="Under € 2.900",E140="Under € 3.900"),"€ 22",IF(OR(E140="Between € 2.900 and € 3.749",E140="Between € 3.900 and € 5.049"),"€ 35",IF(OR(E140="Between € 3.750 and € 4.649",E140="Between € 5.050 and € 6.249"),"€ 45",IF(OR(E140="Between € 4.650 and € 5.499",E140="Between € 6.250 and € 7.399"),"€ 56",IF(OR(E140="Between € 5.500 and € 6.349",E140="Between € 7.400 and € 8.449"),"€ 66",IF(OR(E140="Above € 6.350",E140="Above € 8.500"),"€ 76"))))))</f>
        <v>0</v>
      </c>
      <c r="G140" s="114"/>
      <c r="H140" s="77"/>
      <c r="I140" s="113">
        <f>(1720/12)*F140*G140</f>
        <v>0</v>
      </c>
      <c r="J140" s="44">
        <f t="shared" si="2"/>
        <v>0</v>
      </c>
    </row>
    <row r="141" spans="1:10">
      <c r="A141" s="76" t="s">
        <v>193</v>
      </c>
      <c r="B141" s="77"/>
      <c r="C141" s="77"/>
      <c r="D141" s="77"/>
      <c r="E141" s="115"/>
      <c r="F141" s="113" t="b">
        <f>IF(OR(E141="Under € 2.900",E141="Under € 3.900"),"€ 22",IF(OR(E141="Between € 2.900 and € 3.749",E141="Between € 3.900 and € 5.049"),"€ 35",IF(OR(E141="Between € 3.750 and € 4.649",E141="Between € 5.050 and € 6.249"),"€ 45",IF(OR(E141="Between € 4.650 and € 5.499",E141="Between € 6.250 and € 7.399"),"€ 56",IF(OR(E141="Between € 5.500 and € 6.349",E141="Between € 7.400 and € 8.449"),"€ 66",IF(OR(E141="Above € 6.350",E141="Above € 8.500"),"€ 76"))))))</f>
        <v>0</v>
      </c>
      <c r="G141" s="114"/>
      <c r="H141" s="77"/>
      <c r="I141" s="113">
        <f>(1720/12)*F141*G141</f>
        <v>0</v>
      </c>
      <c r="J141" s="44">
        <f t="shared" si="2"/>
        <v>0</v>
      </c>
    </row>
    <row r="142" spans="1:10">
      <c r="A142" s="76" t="s">
        <v>194</v>
      </c>
      <c r="B142" s="77"/>
      <c r="C142" s="77"/>
      <c r="D142" s="77"/>
      <c r="E142" s="115"/>
      <c r="F142" s="113" t="b">
        <f>IF(OR(E142="Under € 2.900",E142="Under € 3.900"),"€ 22",IF(OR(E142="Between € 2.900 and € 3.749",E142="Between € 3.900 and € 5.049"),"€ 35",IF(OR(E142="Between € 3.750 and € 4.649",E142="Between € 5.050 and € 6.249"),"€ 45",IF(OR(E142="Between € 4.650 and € 5.499",E142="Between € 6.250 and € 7.399"),"€ 56",IF(OR(E142="Between € 5.500 and € 6.349",E142="Between € 7.400 and € 8.449"),"€ 66",IF(OR(E142="Above € 6.350",E142="Above € 8.500"),"€ 76"))))))</f>
        <v>0</v>
      </c>
      <c r="G142" s="114"/>
      <c r="H142" s="77"/>
      <c r="I142" s="113">
        <f>(1720/12)*F142*G142</f>
        <v>0</v>
      </c>
      <c r="J142" s="44">
        <f t="shared" si="2"/>
        <v>0</v>
      </c>
    </row>
    <row r="143" spans="1:10">
      <c r="A143" s="76" t="s">
        <v>195</v>
      </c>
      <c r="B143" s="77"/>
      <c r="C143" s="77"/>
      <c r="D143" s="77"/>
      <c r="E143" s="115"/>
      <c r="F143" s="113" t="b">
        <f>IF(OR(E143="Under € 2.900",E143="Under € 3.900"),"€ 22",IF(OR(E143="Between € 2.900 and € 3.749",E143="Between € 3.900 and € 5.049"),"€ 35",IF(OR(E143="Between € 3.750 and € 4.649",E143="Between € 5.050 and € 6.249"),"€ 45",IF(OR(E143="Between € 4.650 and € 5.499",E143="Between € 6.250 and € 7.399"),"€ 56",IF(OR(E143="Between € 5.500 and € 6.349",E143="Between € 7.400 and € 8.449"),"€ 66",IF(OR(E143="Above € 6.350",E143="Above € 8.500"),"€ 76"))))))</f>
        <v>0</v>
      </c>
      <c r="G143" s="114"/>
      <c r="H143" s="77"/>
      <c r="I143" s="113">
        <f>(1720/12)*F143*G143</f>
        <v>0</v>
      </c>
      <c r="J143" s="44">
        <f t="shared" si="2"/>
        <v>0</v>
      </c>
    </row>
    <row r="144" spans="1:10">
      <c r="A144" s="76" t="s">
        <v>196</v>
      </c>
      <c r="B144" s="77"/>
      <c r="C144" s="77"/>
      <c r="D144" s="77"/>
      <c r="E144" s="115"/>
      <c r="F144" s="113" t="b">
        <f>IF(OR(E144="Under € 2.900",E144="Under € 3.900"),"€ 22",IF(OR(E144="Between € 2.900 and € 3.749",E144="Between € 3.900 and € 5.049"),"€ 35",IF(OR(E144="Between € 3.750 and € 4.649",E144="Between € 5.050 and € 6.249"),"€ 45",IF(OR(E144="Between € 4.650 and € 5.499",E144="Between € 6.250 and € 7.399"),"€ 56",IF(OR(E144="Between € 5.500 and € 6.349",E144="Between € 7.400 and € 8.449"),"€ 66",IF(OR(E144="Above € 6.350",E144="Above € 8.500"),"€ 76"))))))</f>
        <v>0</v>
      </c>
      <c r="G144" s="114"/>
      <c r="H144" s="77"/>
      <c r="I144" s="113">
        <f>(1720/12)*F144*G144</f>
        <v>0</v>
      </c>
      <c r="J144" s="44">
        <f t="shared" si="2"/>
        <v>0</v>
      </c>
    </row>
    <row r="145" spans="1:10">
      <c r="A145" s="76" t="s">
        <v>197</v>
      </c>
      <c r="B145" s="77"/>
      <c r="C145" s="77"/>
      <c r="D145" s="77"/>
      <c r="E145" s="77"/>
      <c r="F145" s="113" t="b">
        <f>IF(OR(E145="Under € 2.900",E145="Under € 3.900"),"€ 22",IF(OR(E145="Between € 2.900 and € 3.749",E145="Between € 3.900 and € 5.049"),"€ 35",IF(OR(E145="Between € 3.750 and € 4.649",E145="Between € 5.050 and € 6.249"),"€ 45",IF(OR(E145="Between € 4.650 and € 5.499",E145="Between € 6.250 and € 7.399"),"€ 56",IF(OR(E145="Between € 5.500 and € 6.349",E145="Between € 7.400 and € 8.449"),"€ 66",IF(OR(E145="Above € 6.350",E145="Above € 8.500"),"€ 76"))))))</f>
        <v>0</v>
      </c>
      <c r="G145" s="114"/>
      <c r="H145" s="77"/>
      <c r="I145" s="113">
        <f>(1720/12)*F145*G145</f>
        <v>0</v>
      </c>
      <c r="J145" s="44">
        <f t="shared" si="2"/>
        <v>0</v>
      </c>
    </row>
    <row r="146" spans="1:10">
      <c r="A146" s="76" t="s">
        <v>198</v>
      </c>
      <c r="B146" s="77"/>
      <c r="C146" s="77"/>
      <c r="D146" s="77"/>
      <c r="E146" s="77"/>
      <c r="F146" s="113" t="b">
        <f>IF(OR(E146="Under € 2.900",E146="Under € 3.900"),"€ 22",IF(OR(E146="Between € 2.900 and € 3.749",E146="Between € 3.900 and € 5.049"),"€ 35",IF(OR(E146="Between € 3.750 and € 4.649",E146="Between € 5.050 and € 6.249"),"€ 45",IF(OR(E146="Between € 4.650 and € 5.499",E146="Between € 6.250 and € 7.399"),"€ 56",IF(OR(E146="Between € 5.500 and € 6.349",E146="Between € 7.400 and € 8.449"),"€ 66",IF(OR(E146="Above € 6.350",E146="Above € 8.500"),"€ 76"))))))</f>
        <v>0</v>
      </c>
      <c r="G146" s="114"/>
      <c r="H146" s="77"/>
      <c r="I146" s="113">
        <f>(1720/12)*F146*G146</f>
        <v>0</v>
      </c>
      <c r="J146" s="44">
        <f t="shared" si="2"/>
        <v>0</v>
      </c>
    </row>
    <row r="147" spans="1:10">
      <c r="A147" s="76" t="s">
        <v>199</v>
      </c>
      <c r="B147" s="77"/>
      <c r="C147" s="77"/>
      <c r="D147" s="77"/>
      <c r="E147" s="112"/>
      <c r="F147" s="113" t="b">
        <f>IF(OR(E147="Under € 2.900",E147="Under € 3.900"),"€ 22",IF(OR(E147="Between € 2.900 and € 3.749",E147="Between € 3.900 and € 5.049"),"€ 35",IF(OR(E147="Between € 3.750 and € 4.649",E147="Between € 5.050 and € 6.249"),"€ 45",IF(OR(E147="Between € 4.650 and € 5.499",E147="Between € 6.250 and € 7.399"),"€ 56",IF(OR(E147="Between € 5.500 and € 6.349",E147="Between € 7.400 and € 8.449"),"€ 66",IF(OR(E147="Above € 6.350",E147="Above € 8.500"),"€ 76"))))))</f>
        <v>0</v>
      </c>
      <c r="G147" s="114"/>
      <c r="H147" s="77"/>
      <c r="I147" s="113">
        <f>(1720/12)*F147*G147</f>
        <v>0</v>
      </c>
      <c r="J147" s="44">
        <f t="shared" si="2"/>
        <v>0</v>
      </c>
    </row>
    <row r="148" spans="1:10">
      <c r="A148" s="76" t="s">
        <v>200</v>
      </c>
      <c r="B148" s="77"/>
      <c r="C148" s="77"/>
      <c r="D148" s="77"/>
      <c r="E148" s="112"/>
      <c r="F148" s="113" t="b">
        <f>IF(OR(E148="Under € 2.900",E148="Under € 3.900"),"€ 22",IF(OR(E148="Between € 2.900 and € 3.749",E148="Between € 3.900 and € 5.049"),"€ 35",IF(OR(E148="Between € 3.750 and € 4.649",E148="Between € 5.050 and € 6.249"),"€ 45",IF(OR(E148="Between € 4.650 and € 5.499",E148="Between € 6.250 and € 7.399"),"€ 56",IF(OR(E148="Between € 5.500 and € 6.349",E148="Between € 7.400 and € 8.449"),"€ 66",IF(OR(E148="Above € 6.350",E148="Above € 8.500"),"€ 76"))))))</f>
        <v>0</v>
      </c>
      <c r="G148" s="114"/>
      <c r="H148" s="77"/>
      <c r="I148" s="113">
        <f>(1720/12)*F148*G148</f>
        <v>0</v>
      </c>
      <c r="J148" s="44">
        <f t="shared" si="2"/>
        <v>0</v>
      </c>
    </row>
    <row r="149" spans="1:10">
      <c r="A149" s="76" t="s">
        <v>201</v>
      </c>
      <c r="B149" s="77"/>
      <c r="C149" s="77"/>
      <c r="D149" s="77"/>
      <c r="E149" s="112"/>
      <c r="F149" s="113" t="b">
        <f>IF(OR(E149="Under € 2.900",E149="Under € 3.900"),"€ 22",IF(OR(E149="Between € 2.900 and € 3.749",E149="Between € 3.900 and € 5.049"),"€ 35",IF(OR(E149="Between € 3.750 and € 4.649",E149="Between € 5.050 and € 6.249"),"€ 45",IF(OR(E149="Between € 4.650 and € 5.499",E149="Between € 6.250 and € 7.399"),"€ 56",IF(OR(E149="Between € 5.500 and € 6.349",E149="Between € 7.400 and € 8.449"),"€ 66",IF(OR(E149="Above € 6.350",E149="Above € 8.500"),"€ 76"))))))</f>
        <v>0</v>
      </c>
      <c r="G149" s="114"/>
      <c r="H149" s="77"/>
      <c r="I149" s="113">
        <f>(1720/12)*F149*G149</f>
        <v>0</v>
      </c>
      <c r="J149" s="44">
        <f t="shared" si="2"/>
        <v>0</v>
      </c>
    </row>
    <row r="150" spans="1:10">
      <c r="A150" s="76" t="s">
        <v>202</v>
      </c>
      <c r="B150" s="77"/>
      <c r="C150" s="77"/>
      <c r="D150" s="77"/>
      <c r="E150" s="112"/>
      <c r="F150" s="113" t="b">
        <f>IF(OR(E150="Under € 2.900",E150="Under € 3.900"),"€ 22",IF(OR(E150="Between € 2.900 and € 3.749",E150="Between € 3.900 and € 5.049"),"€ 35",IF(OR(E150="Between € 3.750 and € 4.649",E150="Between € 5.050 and € 6.249"),"€ 45",IF(OR(E150="Between € 4.650 and € 5.499",E150="Between € 6.250 and € 7.399"),"€ 56",IF(OR(E150="Between € 5.500 and € 6.349",E150="Between € 7.400 and € 8.449"),"€ 66",IF(OR(E150="Above € 6.350",E150="Above € 8.500"),"€ 76"))))))</f>
        <v>0</v>
      </c>
      <c r="G150" s="114"/>
      <c r="H150" s="77"/>
      <c r="I150" s="113">
        <f>(1720/12)*F150*G150</f>
        <v>0</v>
      </c>
      <c r="J150" s="44">
        <f t="shared" si="2"/>
        <v>0</v>
      </c>
    </row>
    <row r="151" spans="1:10">
      <c r="A151" s="76" t="s">
        <v>203</v>
      </c>
      <c r="B151" s="77"/>
      <c r="C151" s="77"/>
      <c r="D151" s="77"/>
      <c r="E151" s="112"/>
      <c r="F151" s="113" t="b">
        <f>IF(OR(E151="Under € 2.900",E151="Under € 3.900"),"€ 22",IF(OR(E151="Between € 2.900 and € 3.749",E151="Between € 3.900 and € 5.049"),"€ 35",IF(OR(E151="Between € 3.750 and € 4.649",E151="Between € 5.050 and € 6.249"),"€ 45",IF(OR(E151="Between € 4.650 and € 5.499",E151="Between € 6.250 and € 7.399"),"€ 56",IF(OR(E151="Between € 5.500 and € 6.349",E151="Between € 7.400 and € 8.449"),"€ 66",IF(OR(E151="Above € 6.350",E151="Above € 8.500"),"€ 76"))))))</f>
        <v>0</v>
      </c>
      <c r="G151" s="114"/>
      <c r="H151" s="77"/>
      <c r="I151" s="113">
        <f>(1720/12)*F151*G151</f>
        <v>0</v>
      </c>
      <c r="J151" s="44">
        <f t="shared" si="2"/>
        <v>0</v>
      </c>
    </row>
    <row r="152" spans="1:10">
      <c r="A152" s="76" t="s">
        <v>204</v>
      </c>
      <c r="B152" s="77"/>
      <c r="C152" s="77"/>
      <c r="D152" s="77"/>
      <c r="E152" s="115"/>
      <c r="F152" s="113" t="b">
        <f>IF(OR(E152="Under € 2.900",E152="Under € 3.900"),"€ 22",IF(OR(E152="Between € 2.900 and € 3.749",E152="Between € 3.900 and € 5.049"),"€ 35",IF(OR(E152="Between € 3.750 and € 4.649",E152="Between € 5.050 and € 6.249"),"€ 45",IF(OR(E152="Between € 4.650 and € 5.499",E152="Between € 6.250 and € 7.399"),"€ 56",IF(OR(E152="Between € 5.500 and € 6.349",E152="Between € 7.400 and € 8.449"),"€ 66",IF(OR(E152="Above € 6.350",E152="Above € 8.500"),"€ 76"))))))</f>
        <v>0</v>
      </c>
      <c r="G152" s="114"/>
      <c r="H152" s="77"/>
      <c r="I152" s="113">
        <f>(1720/12)*F152*G152</f>
        <v>0</v>
      </c>
      <c r="J152" s="44">
        <f t="shared" si="2"/>
        <v>0</v>
      </c>
    </row>
    <row r="153" spans="1:10">
      <c r="A153" s="76" t="s">
        <v>205</v>
      </c>
      <c r="B153" s="77"/>
      <c r="C153" s="77"/>
      <c r="D153" s="77"/>
      <c r="E153" s="115"/>
      <c r="F153" s="113" t="b">
        <f>IF(OR(E153="Under € 2.900",E153="Under € 3.900"),"€ 22",IF(OR(E153="Between € 2.900 and € 3.749",E153="Between € 3.900 and € 5.049"),"€ 35",IF(OR(E153="Between € 3.750 and € 4.649",E153="Between € 5.050 and € 6.249"),"€ 45",IF(OR(E153="Between € 4.650 and € 5.499",E153="Between € 6.250 and € 7.399"),"€ 56",IF(OR(E153="Between € 5.500 and € 6.349",E153="Between € 7.400 and € 8.449"),"€ 66",IF(OR(E153="Above € 6.350",E153="Above € 8.500"),"€ 76"))))))</f>
        <v>0</v>
      </c>
      <c r="G153" s="114"/>
      <c r="H153" s="77"/>
      <c r="I153" s="113">
        <f>(1720/12)*F153*G153</f>
        <v>0</v>
      </c>
      <c r="J153" s="44">
        <f t="shared" si="2"/>
        <v>0</v>
      </c>
    </row>
    <row r="154" spans="1:10">
      <c r="A154" s="76" t="s">
        <v>206</v>
      </c>
      <c r="B154" s="77"/>
      <c r="C154" s="77"/>
      <c r="D154" s="77"/>
      <c r="E154" s="115"/>
      <c r="F154" s="113" t="b">
        <f>IF(OR(E154="Under € 2.900",E154="Under € 3.900"),"€ 22",IF(OR(E154="Between € 2.900 and € 3.749",E154="Between € 3.900 and € 5.049"),"€ 35",IF(OR(E154="Between € 3.750 and € 4.649",E154="Between € 5.050 and € 6.249"),"€ 45",IF(OR(E154="Between € 4.650 and € 5.499",E154="Between € 6.250 and € 7.399"),"€ 56",IF(OR(E154="Between € 5.500 and € 6.349",E154="Between € 7.400 and € 8.449"),"€ 66",IF(OR(E154="Above € 6.350",E154="Above € 8.500"),"€ 76"))))))</f>
        <v>0</v>
      </c>
      <c r="G154" s="114"/>
      <c r="H154" s="77"/>
      <c r="I154" s="113">
        <f>(1720/12)*F154*G154</f>
        <v>0</v>
      </c>
      <c r="J154" s="44">
        <f t="shared" si="2"/>
        <v>0</v>
      </c>
    </row>
    <row r="155" spans="1:10">
      <c r="A155" s="76" t="s">
        <v>207</v>
      </c>
      <c r="B155" s="77"/>
      <c r="C155" s="77"/>
      <c r="D155" s="77"/>
      <c r="E155" s="115"/>
      <c r="F155" s="113" t="b">
        <f>IF(OR(E155="Under € 2.900",E155="Under € 3.900"),"€ 22",IF(OR(E155="Between € 2.900 and € 3.749",E155="Between € 3.900 and € 5.049"),"€ 35",IF(OR(E155="Between € 3.750 and € 4.649",E155="Between € 5.050 and € 6.249"),"€ 45",IF(OR(E155="Between € 4.650 and € 5.499",E155="Between € 6.250 and € 7.399"),"€ 56",IF(OR(E155="Between € 5.500 and € 6.349",E155="Between € 7.400 and € 8.449"),"€ 66",IF(OR(E155="Above € 6.350",E155="Above € 8.500"),"€ 76"))))))</f>
        <v>0</v>
      </c>
      <c r="G155" s="114"/>
      <c r="H155" s="77"/>
      <c r="I155" s="113">
        <f>(1720/12)*F155*G155</f>
        <v>0</v>
      </c>
      <c r="J155" s="44">
        <f t="shared" si="2"/>
        <v>0</v>
      </c>
    </row>
    <row r="156" spans="1:10">
      <c r="A156" s="76" t="s">
        <v>208</v>
      </c>
      <c r="B156" s="77"/>
      <c r="C156" s="77"/>
      <c r="D156" s="77"/>
      <c r="E156" s="115"/>
      <c r="F156" s="113" t="b">
        <f>IF(OR(E156="Under € 2.900",E156="Under € 3.900"),"€ 22",IF(OR(E156="Between € 2.900 and € 3.749",E156="Between € 3.900 and € 5.049"),"€ 35",IF(OR(E156="Between € 3.750 and € 4.649",E156="Between € 5.050 and € 6.249"),"€ 45",IF(OR(E156="Between € 4.650 and € 5.499",E156="Between € 6.250 and € 7.399"),"€ 56",IF(OR(E156="Between € 5.500 and € 6.349",E156="Between € 7.400 and € 8.449"),"€ 66",IF(OR(E156="Above € 6.350",E156="Above € 8.500"),"€ 76"))))))</f>
        <v>0</v>
      </c>
      <c r="G156" s="114"/>
      <c r="H156" s="77"/>
      <c r="I156" s="113">
        <f>(1720/12)*F156*G156</f>
        <v>0</v>
      </c>
      <c r="J156" s="44">
        <f t="shared" ref="J156" si="3">I156*H156</f>
        <v>0</v>
      </c>
    </row>
    <row r="157" spans="1:10">
      <c r="A157" s="37"/>
      <c r="J157" s="38"/>
    </row>
    <row r="158" spans="1:10">
      <c r="A158" s="40" t="s">
        <v>209</v>
      </c>
      <c r="B158" s="41"/>
      <c r="C158" s="41"/>
      <c r="D158" s="41"/>
      <c r="E158" s="41"/>
      <c r="F158" s="41"/>
      <c r="G158" s="41"/>
      <c r="H158" s="41"/>
      <c r="I158" s="41"/>
      <c r="J158" s="42">
        <f>SUM(J7:J156)</f>
        <v>374960</v>
      </c>
    </row>
    <row r="159" spans="1:10">
      <c r="A159" s="33"/>
      <c r="B159" s="33"/>
      <c r="C159" s="33"/>
      <c r="D159" s="34"/>
      <c r="E159" s="34"/>
      <c r="F159" s="34"/>
      <c r="G159" s="34"/>
      <c r="H159" s="34"/>
      <c r="I159" s="35"/>
    </row>
  </sheetData>
  <sheetProtection algorithmName="SHA-512" hashValue="pBQBeYRXOjuD3qEV+QuzQiUP6h3vi8h7Pgk9NVr/cC2Uh2sIbLDOcEUuzLVGSqk6lO9xkjBvXs6ccbEuU96ZxA==" saltValue="6EZ3ydQJF0FDXcXZFMK/tg==" spinCount="100000" sheet="1" objects="1" scenarios="1"/>
  <dataValidations count="1">
    <dataValidation type="list" allowBlank="1" showInputMessage="1" showErrorMessage="1" sqref="E7:E156" xr:uid="{00000000-0002-0000-0300-000000000000}">
      <formula1>INDIRECT(D7)</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'Pull down menu'!$B$5:$B$7</xm:f>
          </x14:formula1>
          <xm:sqref>D7:D156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9"/>
  <sheetViews>
    <sheetView zoomScaleNormal="100" workbookViewId="0">
      <selection activeCell="C25" sqref="C25"/>
    </sheetView>
  </sheetViews>
  <sheetFormatPr defaultRowHeight="14.45"/>
  <cols>
    <col min="2" max="2" width="21.140625" customWidth="1"/>
    <col min="3" max="3" width="22.5703125" customWidth="1"/>
  </cols>
  <sheetData>
    <row r="1" spans="1:4" ht="15.6">
      <c r="A1" s="96" t="s">
        <v>210</v>
      </c>
    </row>
    <row r="2" spans="1:4">
      <c r="A2" s="92" t="s">
        <v>9</v>
      </c>
      <c r="B2" s="80"/>
    </row>
    <row r="3" spans="1:4">
      <c r="A3" s="97" t="s">
        <v>211</v>
      </c>
      <c r="B3" s="39"/>
      <c r="C3" s="39"/>
    </row>
    <row r="4" spans="1:4">
      <c r="A4" s="90" t="s">
        <v>212</v>
      </c>
    </row>
    <row r="5" spans="1:4">
      <c r="A5" s="90" t="s">
        <v>213</v>
      </c>
    </row>
    <row r="7" spans="1:4">
      <c r="A7" s="62" t="s">
        <v>214</v>
      </c>
      <c r="B7" s="63" t="s">
        <v>215</v>
      </c>
      <c r="C7" s="63" t="s">
        <v>41</v>
      </c>
      <c r="D7" s="64" t="s">
        <v>216</v>
      </c>
    </row>
    <row r="8" spans="1:4">
      <c r="A8" s="37">
        <v>1</v>
      </c>
      <c r="B8" s="77" t="s">
        <v>217</v>
      </c>
      <c r="C8" s="77" t="s">
        <v>218</v>
      </c>
      <c r="D8" s="79">
        <v>2000</v>
      </c>
    </row>
    <row r="9" spans="1:4">
      <c r="A9" s="37">
        <v>2</v>
      </c>
      <c r="B9" s="77"/>
      <c r="C9" s="77"/>
      <c r="D9" s="79"/>
    </row>
    <row r="10" spans="1:4">
      <c r="A10" s="37">
        <v>3</v>
      </c>
      <c r="B10" s="77"/>
      <c r="C10" s="77"/>
      <c r="D10" s="79"/>
    </row>
    <row r="11" spans="1:4">
      <c r="A11" s="37">
        <v>4</v>
      </c>
      <c r="B11" s="77"/>
      <c r="C11" s="77"/>
      <c r="D11" s="79"/>
    </row>
    <row r="12" spans="1:4">
      <c r="A12" s="37">
        <v>5</v>
      </c>
      <c r="B12" s="77"/>
      <c r="C12" s="77"/>
      <c r="D12" s="79"/>
    </row>
    <row r="13" spans="1:4">
      <c r="A13" s="37">
        <v>6</v>
      </c>
      <c r="B13" s="77"/>
      <c r="C13" s="77"/>
      <c r="D13" s="79"/>
    </row>
    <row r="14" spans="1:4">
      <c r="A14" s="37">
        <v>7</v>
      </c>
      <c r="B14" s="77"/>
      <c r="C14" s="77"/>
      <c r="D14" s="79"/>
    </row>
    <row r="15" spans="1:4">
      <c r="A15" s="37">
        <v>8</v>
      </c>
      <c r="B15" s="77"/>
      <c r="C15" s="77"/>
      <c r="D15" s="79"/>
    </row>
    <row r="16" spans="1:4">
      <c r="A16" s="37">
        <v>9</v>
      </c>
      <c r="B16" s="77"/>
      <c r="C16" s="77"/>
      <c r="D16" s="79"/>
    </row>
    <row r="17" spans="1:4">
      <c r="A17" s="37">
        <v>10</v>
      </c>
      <c r="B17" s="77"/>
      <c r="C17" s="77"/>
      <c r="D17" s="79"/>
    </row>
    <row r="18" spans="1:4">
      <c r="A18" s="37">
        <v>11</v>
      </c>
      <c r="B18" s="77"/>
      <c r="C18" s="77"/>
      <c r="D18" s="79"/>
    </row>
    <row r="19" spans="1:4">
      <c r="A19" s="37">
        <v>12</v>
      </c>
      <c r="B19" s="77"/>
      <c r="C19" s="77"/>
      <c r="D19" s="79"/>
    </row>
    <row r="20" spans="1:4">
      <c r="A20" s="37">
        <v>13</v>
      </c>
      <c r="B20" s="77"/>
      <c r="C20" s="77"/>
      <c r="D20" s="79"/>
    </row>
    <row r="21" spans="1:4">
      <c r="A21" s="37">
        <v>14</v>
      </c>
      <c r="B21" s="77"/>
      <c r="C21" s="77"/>
      <c r="D21" s="79"/>
    </row>
    <row r="22" spans="1:4">
      <c r="A22" s="37">
        <v>15</v>
      </c>
      <c r="B22" s="77"/>
      <c r="C22" s="77"/>
      <c r="D22" s="79"/>
    </row>
    <row r="23" spans="1:4">
      <c r="A23" s="37">
        <v>16</v>
      </c>
      <c r="B23" s="77"/>
      <c r="C23" s="77"/>
      <c r="D23" s="79"/>
    </row>
    <row r="24" spans="1:4">
      <c r="A24" s="37">
        <v>17</v>
      </c>
      <c r="B24" s="77"/>
      <c r="C24" s="77"/>
      <c r="D24" s="79"/>
    </row>
    <row r="25" spans="1:4">
      <c r="A25" s="37">
        <v>18</v>
      </c>
      <c r="B25" s="77"/>
      <c r="C25" s="77"/>
      <c r="D25" s="79"/>
    </row>
    <row r="26" spans="1:4">
      <c r="A26" s="37">
        <v>19</v>
      </c>
      <c r="B26" s="77"/>
      <c r="C26" s="77"/>
      <c r="D26" s="79"/>
    </row>
    <row r="27" spans="1:4">
      <c r="A27" s="37">
        <v>20</v>
      </c>
      <c r="B27" s="77"/>
      <c r="C27" s="77"/>
      <c r="D27" s="79"/>
    </row>
    <row r="28" spans="1:4">
      <c r="A28" s="37">
        <v>21</v>
      </c>
      <c r="B28" s="77"/>
      <c r="C28" s="77"/>
      <c r="D28" s="79"/>
    </row>
    <row r="29" spans="1:4">
      <c r="A29" s="37">
        <v>22</v>
      </c>
      <c r="B29" s="77"/>
      <c r="C29" s="77"/>
      <c r="D29" s="79"/>
    </row>
    <row r="30" spans="1:4">
      <c r="A30" s="37">
        <v>23</v>
      </c>
      <c r="B30" s="77"/>
      <c r="C30" s="77"/>
      <c r="D30" s="79"/>
    </row>
    <row r="31" spans="1:4">
      <c r="A31" s="37">
        <v>24</v>
      </c>
      <c r="B31" s="77"/>
      <c r="C31" s="77"/>
      <c r="D31" s="79"/>
    </row>
    <row r="32" spans="1:4">
      <c r="A32" s="37">
        <v>25</v>
      </c>
      <c r="B32" s="77"/>
      <c r="C32" s="77"/>
      <c r="D32" s="79"/>
    </row>
    <row r="33" spans="1:4">
      <c r="A33" s="37">
        <v>26</v>
      </c>
      <c r="B33" s="77"/>
      <c r="C33" s="77"/>
      <c r="D33" s="79"/>
    </row>
    <row r="34" spans="1:4">
      <c r="A34" s="37">
        <v>27</v>
      </c>
      <c r="B34" s="77"/>
      <c r="C34" s="77"/>
      <c r="D34" s="79"/>
    </row>
    <row r="35" spans="1:4">
      <c r="A35" s="37">
        <v>28</v>
      </c>
      <c r="B35" s="77"/>
      <c r="C35" s="77"/>
      <c r="D35" s="79"/>
    </row>
    <row r="36" spans="1:4">
      <c r="A36" s="37">
        <v>29</v>
      </c>
      <c r="B36" s="77"/>
      <c r="C36" s="77"/>
      <c r="D36" s="79"/>
    </row>
    <row r="37" spans="1:4">
      <c r="A37" s="37">
        <v>30</v>
      </c>
      <c r="B37" s="77"/>
      <c r="C37" s="77"/>
      <c r="D37" s="79"/>
    </row>
    <row r="38" spans="1:4">
      <c r="A38" s="37">
        <v>31</v>
      </c>
      <c r="B38" s="77"/>
      <c r="C38" s="77"/>
      <c r="D38" s="79"/>
    </row>
    <row r="39" spans="1:4">
      <c r="A39" s="37">
        <v>32</v>
      </c>
      <c r="B39" s="77"/>
      <c r="C39" s="77"/>
      <c r="D39" s="79"/>
    </row>
    <row r="40" spans="1:4">
      <c r="A40" s="37">
        <v>33</v>
      </c>
      <c r="B40" s="77"/>
      <c r="C40" s="77"/>
      <c r="D40" s="79"/>
    </row>
    <row r="41" spans="1:4">
      <c r="A41" s="37">
        <v>34</v>
      </c>
      <c r="B41" s="77"/>
      <c r="C41" s="77"/>
      <c r="D41" s="79"/>
    </row>
    <row r="42" spans="1:4">
      <c r="A42" s="37">
        <v>35</v>
      </c>
      <c r="B42" s="77"/>
      <c r="C42" s="77"/>
      <c r="D42" s="79"/>
    </row>
    <row r="43" spans="1:4">
      <c r="A43" s="37">
        <v>36</v>
      </c>
      <c r="B43" s="77"/>
      <c r="C43" s="77"/>
      <c r="D43" s="79"/>
    </row>
    <row r="44" spans="1:4">
      <c r="A44" s="37">
        <v>37</v>
      </c>
      <c r="B44" s="77"/>
      <c r="C44" s="77"/>
      <c r="D44" s="79"/>
    </row>
    <row r="45" spans="1:4">
      <c r="A45" s="37">
        <v>38</v>
      </c>
      <c r="B45" s="77"/>
      <c r="C45" s="77"/>
      <c r="D45" s="79"/>
    </row>
    <row r="46" spans="1:4">
      <c r="A46" s="37">
        <v>39</v>
      </c>
      <c r="B46" s="77"/>
      <c r="C46" s="77"/>
      <c r="D46" s="79"/>
    </row>
    <row r="47" spans="1:4">
      <c r="A47" s="37">
        <v>40</v>
      </c>
      <c r="B47" s="77"/>
      <c r="C47" s="77"/>
      <c r="D47" s="79"/>
    </row>
    <row r="48" spans="1:4">
      <c r="A48" s="37">
        <v>41</v>
      </c>
      <c r="B48" s="77"/>
      <c r="C48" s="77"/>
      <c r="D48" s="79"/>
    </row>
    <row r="49" spans="1:4">
      <c r="A49" s="37">
        <v>42</v>
      </c>
      <c r="B49" s="77"/>
      <c r="C49" s="77"/>
      <c r="D49" s="79"/>
    </row>
    <row r="50" spans="1:4">
      <c r="A50" s="37">
        <v>43</v>
      </c>
      <c r="B50" s="77"/>
      <c r="C50" s="77"/>
      <c r="D50" s="79"/>
    </row>
    <row r="51" spans="1:4">
      <c r="A51" s="37">
        <v>44</v>
      </c>
      <c r="B51" s="77"/>
      <c r="C51" s="77"/>
      <c r="D51" s="79"/>
    </row>
    <row r="52" spans="1:4">
      <c r="A52" s="37">
        <v>45</v>
      </c>
      <c r="B52" s="77"/>
      <c r="C52" s="77"/>
      <c r="D52" s="79"/>
    </row>
    <row r="53" spans="1:4">
      <c r="A53" s="37">
        <v>46</v>
      </c>
      <c r="B53" s="77"/>
      <c r="C53" s="77"/>
      <c r="D53" s="79"/>
    </row>
    <row r="54" spans="1:4">
      <c r="A54" s="37">
        <v>47</v>
      </c>
      <c r="B54" s="77"/>
      <c r="C54" s="77"/>
      <c r="D54" s="79"/>
    </row>
    <row r="55" spans="1:4">
      <c r="A55" s="37">
        <v>48</v>
      </c>
      <c r="B55" s="77"/>
      <c r="C55" s="77"/>
      <c r="D55" s="79"/>
    </row>
    <row r="56" spans="1:4">
      <c r="A56" s="37">
        <v>49</v>
      </c>
      <c r="B56" s="77"/>
      <c r="C56" s="77"/>
      <c r="D56" s="79"/>
    </row>
    <row r="57" spans="1:4">
      <c r="A57" s="37">
        <v>50</v>
      </c>
      <c r="B57" s="77"/>
      <c r="C57" s="77"/>
      <c r="D57" s="79"/>
    </row>
    <row r="58" spans="1:4">
      <c r="A58" s="37"/>
      <c r="D58" s="38"/>
    </row>
    <row r="59" spans="1:4">
      <c r="A59" s="45" t="s">
        <v>219</v>
      </c>
      <c r="B59" s="46"/>
      <c r="C59" s="46"/>
      <c r="D59" s="47">
        <f>SUM(D8:D57)</f>
        <v>2000</v>
      </c>
    </row>
  </sheetData>
  <sheetProtection algorithmName="SHA-512" hashValue="I24qyVZP6AYrG3JC/g8C0xHCZEOKhn8RhEAiXT1IQquFL+tb/E0CyqPrO4rd8iRjVQ0ol4uYUfFGkRRkhDBI/w==" saltValue="+jBO+x6prWCJ6pOkdY0LH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0"/>
  <sheetViews>
    <sheetView topLeftCell="A8" zoomScaleNormal="100" workbookViewId="0">
      <selection activeCell="C25" sqref="C25"/>
    </sheetView>
  </sheetViews>
  <sheetFormatPr defaultRowHeight="14.45"/>
  <cols>
    <col min="3" max="3" width="18.42578125" customWidth="1"/>
    <col min="4" max="4" width="21.5703125" customWidth="1"/>
    <col min="5" max="5" width="14.5703125" customWidth="1"/>
    <col min="6" max="6" width="23.140625" customWidth="1"/>
    <col min="7" max="7" width="54.42578125" customWidth="1"/>
  </cols>
  <sheetData>
    <row r="1" spans="1:8" ht="15.6">
      <c r="A1" s="96" t="s">
        <v>220</v>
      </c>
      <c r="B1" s="90"/>
      <c r="C1" s="90"/>
      <c r="D1" s="90"/>
      <c r="E1" s="90"/>
      <c r="F1" s="90"/>
      <c r="G1" s="90"/>
      <c r="H1" s="90"/>
    </row>
    <row r="2" spans="1:8">
      <c r="A2" s="92" t="s">
        <v>9</v>
      </c>
      <c r="B2" s="92"/>
      <c r="C2" s="92"/>
      <c r="D2" s="92"/>
      <c r="E2" s="90"/>
      <c r="F2" s="90"/>
      <c r="G2" s="90"/>
      <c r="H2" s="90"/>
    </row>
    <row r="3" spans="1:8">
      <c r="A3" s="97" t="s">
        <v>23</v>
      </c>
      <c r="B3" s="90"/>
      <c r="C3" s="90"/>
      <c r="D3" s="90"/>
      <c r="E3" s="90"/>
      <c r="F3" s="90"/>
      <c r="G3" s="90"/>
      <c r="H3" s="90"/>
    </row>
    <row r="4" spans="1:8">
      <c r="A4" s="90" t="s">
        <v>212</v>
      </c>
      <c r="B4" s="90"/>
      <c r="C4" s="90"/>
      <c r="D4" s="90"/>
      <c r="E4" s="90"/>
      <c r="F4" s="90"/>
      <c r="G4" s="90"/>
      <c r="H4" s="90"/>
    </row>
    <row r="5" spans="1:8">
      <c r="A5" s="90" t="s">
        <v>213</v>
      </c>
      <c r="B5" s="90"/>
      <c r="C5" s="90"/>
      <c r="D5" s="90"/>
      <c r="E5" s="90"/>
      <c r="F5" s="90"/>
      <c r="G5" s="90"/>
      <c r="H5" s="90"/>
    </row>
    <row r="6" spans="1:8">
      <c r="A6" s="90"/>
      <c r="B6" s="90"/>
      <c r="C6" s="90"/>
      <c r="D6" s="90"/>
      <c r="E6" s="90"/>
      <c r="F6" s="90"/>
      <c r="G6" s="90"/>
      <c r="H6" s="90"/>
    </row>
    <row r="7" spans="1:8" ht="29.45" customHeight="1">
      <c r="A7" s="119" t="s">
        <v>221</v>
      </c>
      <c r="B7" s="119"/>
      <c r="C7" s="119"/>
      <c r="D7" s="119"/>
      <c r="E7" s="119"/>
      <c r="F7" s="119"/>
      <c r="G7" s="119"/>
      <c r="H7" s="119"/>
    </row>
    <row r="8" spans="1:8" ht="29.45" customHeight="1">
      <c r="A8" s="98"/>
      <c r="B8" s="98"/>
      <c r="C8" s="98"/>
      <c r="D8" s="98"/>
      <c r="E8" s="98"/>
      <c r="F8" s="98"/>
      <c r="G8" s="98"/>
      <c r="H8" s="98"/>
    </row>
    <row r="9" spans="1:8" ht="29.1">
      <c r="A9" s="62" t="s">
        <v>214</v>
      </c>
      <c r="B9" s="63" t="s">
        <v>215</v>
      </c>
      <c r="C9" s="63" t="s">
        <v>41</v>
      </c>
      <c r="D9" s="63" t="s">
        <v>222</v>
      </c>
      <c r="E9" s="65" t="s">
        <v>223</v>
      </c>
      <c r="F9" s="65" t="s">
        <v>224</v>
      </c>
      <c r="G9" s="63"/>
      <c r="H9" s="64" t="s">
        <v>216</v>
      </c>
    </row>
    <row r="10" spans="1:8">
      <c r="A10" s="37">
        <v>1</v>
      </c>
      <c r="B10" s="77" t="s">
        <v>225</v>
      </c>
      <c r="C10" s="77">
        <v>123</v>
      </c>
      <c r="D10" s="77" t="s">
        <v>226</v>
      </c>
      <c r="E10" s="77" t="s">
        <v>227</v>
      </c>
      <c r="F10" s="77" t="s">
        <v>228</v>
      </c>
      <c r="G10" t="str">
        <f>IF(OR(F10="no depreciation necessary",F10="project specific use",F10="max. 10.000€",F10="max. 3 year economic lifetime"),"no depreciation necessary","please calculate the depreciation of this item in tab depreciation")</f>
        <v>no depreciation necessary</v>
      </c>
      <c r="H10" s="79">
        <v>2000</v>
      </c>
    </row>
    <row r="11" spans="1:8">
      <c r="A11" s="37">
        <v>2</v>
      </c>
      <c r="B11" s="77" t="s">
        <v>229</v>
      </c>
      <c r="C11" s="77">
        <v>456</v>
      </c>
      <c r="D11" s="77" t="s">
        <v>230</v>
      </c>
      <c r="E11" s="77" t="s">
        <v>231</v>
      </c>
      <c r="F11" s="77" t="s">
        <v>232</v>
      </c>
      <c r="G11" t="str">
        <f>IF(OR(F11="no depreciation necessary",F11="project specific use",F11="max. 10.000€",F11="max. 3 year economic lifetime"),"no depreciation necessary","please calculate the depreciation of this item in tab depreciation")</f>
        <v>no depreciation necessary</v>
      </c>
      <c r="H11" s="79">
        <v>20000</v>
      </c>
    </row>
    <row r="12" spans="1:8">
      <c r="A12" s="37">
        <v>3</v>
      </c>
      <c r="B12" s="77" t="s">
        <v>233</v>
      </c>
      <c r="C12" s="77">
        <v>789</v>
      </c>
      <c r="D12" s="77" t="s">
        <v>234</v>
      </c>
      <c r="E12" s="77" t="s">
        <v>231</v>
      </c>
      <c r="F12" s="77" t="s">
        <v>235</v>
      </c>
      <c r="G12" t="str">
        <f>IF(OR(F12="no depreciation necessary",F12="project specific use",F12="max. 10.000€",F12="max. 3 year economic lifetime"),"no depreciation necessary","please calculate the depreciation of this item in tab depreciation")</f>
        <v>no depreciation necessary</v>
      </c>
      <c r="H12" s="79">
        <v>9000</v>
      </c>
    </row>
    <row r="13" spans="1:8">
      <c r="A13" s="37">
        <v>4</v>
      </c>
      <c r="B13" s="77" t="s">
        <v>236</v>
      </c>
      <c r="C13" s="77">
        <v>101</v>
      </c>
      <c r="D13" s="77" t="s">
        <v>237</v>
      </c>
      <c r="E13" s="77" t="s">
        <v>231</v>
      </c>
      <c r="F13" s="77" t="s">
        <v>238</v>
      </c>
      <c r="G13" t="str">
        <f>IF(OR(F13="no depreciation necessary",F13="project specific use",F13="max. 10.000€",F13="max. 3 year economic lifetime"),"no depreciation necessary","please calculate the depreciation of this item in tab depreciation")</f>
        <v>no depreciation necessary</v>
      </c>
      <c r="H13" s="79">
        <v>37000</v>
      </c>
    </row>
    <row r="14" spans="1:8">
      <c r="A14" s="37">
        <v>5</v>
      </c>
      <c r="B14" s="77" t="s">
        <v>239</v>
      </c>
      <c r="C14" s="77">
        <v>112</v>
      </c>
      <c r="D14" s="77" t="s">
        <v>240</v>
      </c>
      <c r="E14" s="77" t="s">
        <v>231</v>
      </c>
      <c r="F14" s="77" t="s">
        <v>241</v>
      </c>
      <c r="G14" t="str">
        <f>IF(OR(F14="no depreciation necessary",F14="project specific use",F14="max. 10.000€",F14="max. 3 year economic lifetime"),"no depreciation necessary","please calculate the depreciation of this item in tab depreciation")</f>
        <v>please calculate the depreciation of this item in tab depreciation</v>
      </c>
      <c r="H14" s="79">
        <v>14000</v>
      </c>
    </row>
    <row r="15" spans="1:8">
      <c r="A15" s="37">
        <v>6</v>
      </c>
      <c r="B15" s="77"/>
      <c r="C15" s="77"/>
      <c r="D15" s="77"/>
      <c r="E15" s="77"/>
      <c r="F15" s="77"/>
      <c r="G15" t="str">
        <f t="shared" ref="G15:G59" si="0">IF(OR(F15="no depreciation necessary",F15="project specific use",F15="max. 10.000€",F15="max. 3 year economic lifetime"),"no depreciation necessary","please calculate the depreciation of this item in tab depreciation")</f>
        <v>please calculate the depreciation of this item in tab depreciation</v>
      </c>
      <c r="H15" s="79"/>
    </row>
    <row r="16" spans="1:8">
      <c r="A16" s="37">
        <v>7</v>
      </c>
      <c r="B16" s="77"/>
      <c r="C16" s="77"/>
      <c r="D16" s="77"/>
      <c r="E16" s="77"/>
      <c r="F16" s="77"/>
      <c r="G16" t="str">
        <f t="shared" si="0"/>
        <v>please calculate the depreciation of this item in tab depreciation</v>
      </c>
      <c r="H16" s="79"/>
    </row>
    <row r="17" spans="1:8">
      <c r="A17" s="37">
        <v>8</v>
      </c>
      <c r="B17" s="77"/>
      <c r="C17" s="77"/>
      <c r="D17" s="77"/>
      <c r="E17" s="77"/>
      <c r="F17" s="77"/>
      <c r="G17" t="str">
        <f t="shared" si="0"/>
        <v>please calculate the depreciation of this item in tab depreciation</v>
      </c>
      <c r="H17" s="79"/>
    </row>
    <row r="18" spans="1:8">
      <c r="A18" s="37">
        <v>9</v>
      </c>
      <c r="B18" s="77"/>
      <c r="C18" s="77"/>
      <c r="D18" s="77"/>
      <c r="E18" s="77"/>
      <c r="F18" s="77"/>
      <c r="G18" t="str">
        <f t="shared" si="0"/>
        <v>please calculate the depreciation of this item in tab depreciation</v>
      </c>
      <c r="H18" s="79"/>
    </row>
    <row r="19" spans="1:8">
      <c r="A19" s="37">
        <v>10</v>
      </c>
      <c r="B19" s="77"/>
      <c r="C19" s="77"/>
      <c r="D19" s="77"/>
      <c r="E19" s="77"/>
      <c r="F19" s="77"/>
      <c r="G19" t="str">
        <f t="shared" si="0"/>
        <v>please calculate the depreciation of this item in tab depreciation</v>
      </c>
      <c r="H19" s="79"/>
    </row>
    <row r="20" spans="1:8">
      <c r="A20" s="37">
        <v>11</v>
      </c>
      <c r="B20" s="77"/>
      <c r="C20" s="77"/>
      <c r="D20" s="77"/>
      <c r="E20" s="77"/>
      <c r="F20" s="77"/>
      <c r="G20" t="str">
        <f t="shared" si="0"/>
        <v>please calculate the depreciation of this item in tab depreciation</v>
      </c>
      <c r="H20" s="79"/>
    </row>
    <row r="21" spans="1:8">
      <c r="A21" s="37">
        <v>12</v>
      </c>
      <c r="B21" s="77"/>
      <c r="C21" s="77"/>
      <c r="D21" s="77"/>
      <c r="E21" s="77"/>
      <c r="F21" s="77"/>
      <c r="G21" t="str">
        <f t="shared" si="0"/>
        <v>please calculate the depreciation of this item in tab depreciation</v>
      </c>
      <c r="H21" s="79"/>
    </row>
    <row r="22" spans="1:8">
      <c r="A22" s="37">
        <v>13</v>
      </c>
      <c r="B22" s="77"/>
      <c r="C22" s="77"/>
      <c r="D22" s="77"/>
      <c r="E22" s="77"/>
      <c r="F22" s="77"/>
      <c r="G22" t="str">
        <f t="shared" si="0"/>
        <v>please calculate the depreciation of this item in tab depreciation</v>
      </c>
      <c r="H22" s="79"/>
    </row>
    <row r="23" spans="1:8">
      <c r="A23" s="37">
        <v>14</v>
      </c>
      <c r="B23" s="77"/>
      <c r="C23" s="77"/>
      <c r="D23" s="77"/>
      <c r="E23" s="77"/>
      <c r="F23" s="77"/>
      <c r="G23" t="str">
        <f t="shared" si="0"/>
        <v>please calculate the depreciation of this item in tab depreciation</v>
      </c>
      <c r="H23" s="79"/>
    </row>
    <row r="24" spans="1:8">
      <c r="A24" s="37">
        <v>15</v>
      </c>
      <c r="B24" s="77"/>
      <c r="C24" s="77"/>
      <c r="D24" s="77"/>
      <c r="E24" s="77"/>
      <c r="F24" s="77"/>
      <c r="G24" t="str">
        <f t="shared" si="0"/>
        <v>please calculate the depreciation of this item in tab depreciation</v>
      </c>
      <c r="H24" s="79"/>
    </row>
    <row r="25" spans="1:8">
      <c r="A25" s="37">
        <v>16</v>
      </c>
      <c r="B25" s="77"/>
      <c r="C25" s="77"/>
      <c r="D25" s="77"/>
      <c r="E25" s="77"/>
      <c r="F25" s="77"/>
      <c r="G25" t="str">
        <f t="shared" si="0"/>
        <v>please calculate the depreciation of this item in tab depreciation</v>
      </c>
      <c r="H25" s="79"/>
    </row>
    <row r="26" spans="1:8">
      <c r="A26" s="37">
        <v>17</v>
      </c>
      <c r="B26" s="77"/>
      <c r="C26" s="77"/>
      <c r="D26" s="77"/>
      <c r="E26" s="77"/>
      <c r="F26" s="77"/>
      <c r="G26" t="str">
        <f t="shared" si="0"/>
        <v>please calculate the depreciation of this item in tab depreciation</v>
      </c>
      <c r="H26" s="79"/>
    </row>
    <row r="27" spans="1:8">
      <c r="A27" s="37">
        <v>18</v>
      </c>
      <c r="B27" s="77"/>
      <c r="C27" s="77"/>
      <c r="D27" s="77"/>
      <c r="E27" s="77"/>
      <c r="F27" s="77"/>
      <c r="G27" t="str">
        <f t="shared" si="0"/>
        <v>please calculate the depreciation of this item in tab depreciation</v>
      </c>
      <c r="H27" s="79"/>
    </row>
    <row r="28" spans="1:8">
      <c r="A28" s="37">
        <v>19</v>
      </c>
      <c r="B28" s="77"/>
      <c r="C28" s="77"/>
      <c r="D28" s="77"/>
      <c r="E28" s="77"/>
      <c r="F28" s="77"/>
      <c r="G28" t="str">
        <f t="shared" si="0"/>
        <v>please calculate the depreciation of this item in tab depreciation</v>
      </c>
      <c r="H28" s="79"/>
    </row>
    <row r="29" spans="1:8">
      <c r="A29" s="37">
        <v>20</v>
      </c>
      <c r="B29" s="77"/>
      <c r="C29" s="77"/>
      <c r="D29" s="77"/>
      <c r="E29" s="77"/>
      <c r="F29" s="77"/>
      <c r="G29" t="str">
        <f t="shared" si="0"/>
        <v>please calculate the depreciation of this item in tab depreciation</v>
      </c>
      <c r="H29" s="79"/>
    </row>
    <row r="30" spans="1:8">
      <c r="A30" s="37">
        <v>21</v>
      </c>
      <c r="B30" s="77"/>
      <c r="C30" s="77"/>
      <c r="D30" s="77"/>
      <c r="E30" s="77"/>
      <c r="F30" s="77"/>
      <c r="G30" t="str">
        <f t="shared" si="0"/>
        <v>please calculate the depreciation of this item in tab depreciation</v>
      </c>
      <c r="H30" s="79"/>
    </row>
    <row r="31" spans="1:8">
      <c r="A31" s="37">
        <v>22</v>
      </c>
      <c r="B31" s="77"/>
      <c r="C31" s="77"/>
      <c r="D31" s="77"/>
      <c r="E31" s="77"/>
      <c r="F31" s="77"/>
      <c r="G31" t="str">
        <f t="shared" si="0"/>
        <v>please calculate the depreciation of this item in tab depreciation</v>
      </c>
      <c r="H31" s="79"/>
    </row>
    <row r="32" spans="1:8">
      <c r="A32" s="37">
        <v>23</v>
      </c>
      <c r="B32" s="77"/>
      <c r="C32" s="77"/>
      <c r="D32" s="77"/>
      <c r="E32" s="77"/>
      <c r="F32" s="77"/>
      <c r="G32" t="str">
        <f t="shared" si="0"/>
        <v>please calculate the depreciation of this item in tab depreciation</v>
      </c>
      <c r="H32" s="79"/>
    </row>
    <row r="33" spans="1:8">
      <c r="A33" s="37">
        <v>24</v>
      </c>
      <c r="B33" s="77"/>
      <c r="C33" s="77"/>
      <c r="D33" s="77"/>
      <c r="E33" s="77"/>
      <c r="F33" s="77"/>
      <c r="G33" t="str">
        <f t="shared" si="0"/>
        <v>please calculate the depreciation of this item in tab depreciation</v>
      </c>
      <c r="H33" s="79"/>
    </row>
    <row r="34" spans="1:8">
      <c r="A34" s="37">
        <v>25</v>
      </c>
      <c r="B34" s="77"/>
      <c r="C34" s="77"/>
      <c r="D34" s="77"/>
      <c r="E34" s="77"/>
      <c r="F34" s="77"/>
      <c r="G34" t="str">
        <f t="shared" si="0"/>
        <v>please calculate the depreciation of this item in tab depreciation</v>
      </c>
      <c r="H34" s="79"/>
    </row>
    <row r="35" spans="1:8">
      <c r="A35" s="37">
        <v>26</v>
      </c>
      <c r="B35" s="77"/>
      <c r="C35" s="77"/>
      <c r="D35" s="77"/>
      <c r="E35" s="77"/>
      <c r="F35" s="77"/>
      <c r="G35" t="str">
        <f t="shared" si="0"/>
        <v>please calculate the depreciation of this item in tab depreciation</v>
      </c>
      <c r="H35" s="79"/>
    </row>
    <row r="36" spans="1:8">
      <c r="A36" s="37">
        <v>27</v>
      </c>
      <c r="B36" s="77"/>
      <c r="C36" s="77"/>
      <c r="D36" s="77"/>
      <c r="E36" s="77"/>
      <c r="F36" s="77"/>
      <c r="G36" t="str">
        <f t="shared" si="0"/>
        <v>please calculate the depreciation of this item in tab depreciation</v>
      </c>
      <c r="H36" s="79"/>
    </row>
    <row r="37" spans="1:8">
      <c r="A37" s="37">
        <v>28</v>
      </c>
      <c r="B37" s="77"/>
      <c r="C37" s="77"/>
      <c r="D37" s="77"/>
      <c r="E37" s="77"/>
      <c r="F37" s="77"/>
      <c r="G37" t="str">
        <f t="shared" si="0"/>
        <v>please calculate the depreciation of this item in tab depreciation</v>
      </c>
      <c r="H37" s="79"/>
    </row>
    <row r="38" spans="1:8">
      <c r="A38" s="37">
        <v>29</v>
      </c>
      <c r="B38" s="77"/>
      <c r="C38" s="77"/>
      <c r="D38" s="77"/>
      <c r="E38" s="77"/>
      <c r="F38" s="77"/>
      <c r="G38" t="str">
        <f t="shared" si="0"/>
        <v>please calculate the depreciation of this item in tab depreciation</v>
      </c>
      <c r="H38" s="79"/>
    </row>
    <row r="39" spans="1:8">
      <c r="A39" s="37">
        <v>30</v>
      </c>
      <c r="B39" s="77"/>
      <c r="C39" s="77"/>
      <c r="D39" s="77"/>
      <c r="E39" s="77"/>
      <c r="F39" s="77"/>
      <c r="G39" t="str">
        <f t="shared" si="0"/>
        <v>please calculate the depreciation of this item in tab depreciation</v>
      </c>
      <c r="H39" s="79"/>
    </row>
    <row r="40" spans="1:8">
      <c r="A40" s="37">
        <v>31</v>
      </c>
      <c r="B40" s="77"/>
      <c r="C40" s="77"/>
      <c r="D40" s="77"/>
      <c r="E40" s="77"/>
      <c r="F40" s="77"/>
      <c r="G40" t="str">
        <f t="shared" si="0"/>
        <v>please calculate the depreciation of this item in tab depreciation</v>
      </c>
      <c r="H40" s="79"/>
    </row>
    <row r="41" spans="1:8">
      <c r="A41" s="37">
        <v>32</v>
      </c>
      <c r="B41" s="77"/>
      <c r="C41" s="77"/>
      <c r="D41" s="77"/>
      <c r="E41" s="77"/>
      <c r="F41" s="77"/>
      <c r="G41" t="str">
        <f t="shared" si="0"/>
        <v>please calculate the depreciation of this item in tab depreciation</v>
      </c>
      <c r="H41" s="79"/>
    </row>
    <row r="42" spans="1:8">
      <c r="A42" s="37">
        <v>33</v>
      </c>
      <c r="B42" s="77"/>
      <c r="C42" s="77"/>
      <c r="D42" s="77"/>
      <c r="E42" s="77"/>
      <c r="F42" s="77"/>
      <c r="G42" t="str">
        <f t="shared" si="0"/>
        <v>please calculate the depreciation of this item in tab depreciation</v>
      </c>
      <c r="H42" s="79"/>
    </row>
    <row r="43" spans="1:8">
      <c r="A43" s="37">
        <v>34</v>
      </c>
      <c r="B43" s="77"/>
      <c r="C43" s="77"/>
      <c r="D43" s="77"/>
      <c r="E43" s="77"/>
      <c r="F43" s="77"/>
      <c r="G43" t="str">
        <f t="shared" si="0"/>
        <v>please calculate the depreciation of this item in tab depreciation</v>
      </c>
      <c r="H43" s="79"/>
    </row>
    <row r="44" spans="1:8">
      <c r="A44" s="37">
        <v>35</v>
      </c>
      <c r="B44" s="77"/>
      <c r="C44" s="77"/>
      <c r="D44" s="77"/>
      <c r="E44" s="77"/>
      <c r="F44" s="77"/>
      <c r="G44" t="str">
        <f t="shared" si="0"/>
        <v>please calculate the depreciation of this item in tab depreciation</v>
      </c>
      <c r="H44" s="79"/>
    </row>
    <row r="45" spans="1:8">
      <c r="A45" s="37">
        <v>36</v>
      </c>
      <c r="B45" s="77"/>
      <c r="C45" s="77"/>
      <c r="D45" s="77"/>
      <c r="E45" s="77"/>
      <c r="F45" s="77"/>
      <c r="G45" t="str">
        <f t="shared" si="0"/>
        <v>please calculate the depreciation of this item in tab depreciation</v>
      </c>
      <c r="H45" s="79"/>
    </row>
    <row r="46" spans="1:8">
      <c r="A46" s="37">
        <v>37</v>
      </c>
      <c r="B46" s="77"/>
      <c r="C46" s="77"/>
      <c r="D46" s="77"/>
      <c r="E46" s="77"/>
      <c r="F46" s="77"/>
      <c r="G46" t="str">
        <f t="shared" si="0"/>
        <v>please calculate the depreciation of this item in tab depreciation</v>
      </c>
      <c r="H46" s="79"/>
    </row>
    <row r="47" spans="1:8">
      <c r="A47" s="37">
        <v>38</v>
      </c>
      <c r="B47" s="77"/>
      <c r="C47" s="77"/>
      <c r="D47" s="77"/>
      <c r="E47" s="77"/>
      <c r="F47" s="77"/>
      <c r="G47" t="str">
        <f t="shared" si="0"/>
        <v>please calculate the depreciation of this item in tab depreciation</v>
      </c>
      <c r="H47" s="79"/>
    </row>
    <row r="48" spans="1:8">
      <c r="A48" s="37">
        <v>39</v>
      </c>
      <c r="B48" s="77"/>
      <c r="C48" s="77"/>
      <c r="D48" s="77"/>
      <c r="E48" s="77"/>
      <c r="F48" s="77"/>
      <c r="G48" t="str">
        <f t="shared" si="0"/>
        <v>please calculate the depreciation of this item in tab depreciation</v>
      </c>
      <c r="H48" s="79"/>
    </row>
    <row r="49" spans="1:8">
      <c r="A49" s="37">
        <v>40</v>
      </c>
      <c r="B49" s="77"/>
      <c r="C49" s="77"/>
      <c r="D49" s="77"/>
      <c r="E49" s="77"/>
      <c r="F49" s="77"/>
      <c r="G49" t="str">
        <f t="shared" si="0"/>
        <v>please calculate the depreciation of this item in tab depreciation</v>
      </c>
      <c r="H49" s="79"/>
    </row>
    <row r="50" spans="1:8">
      <c r="A50" s="37">
        <v>41</v>
      </c>
      <c r="B50" s="77"/>
      <c r="C50" s="77"/>
      <c r="D50" s="77"/>
      <c r="E50" s="77"/>
      <c r="F50" s="77"/>
      <c r="G50" t="str">
        <f t="shared" si="0"/>
        <v>please calculate the depreciation of this item in tab depreciation</v>
      </c>
      <c r="H50" s="79"/>
    </row>
    <row r="51" spans="1:8">
      <c r="A51" s="37">
        <v>42</v>
      </c>
      <c r="B51" s="77"/>
      <c r="C51" s="77"/>
      <c r="D51" s="77"/>
      <c r="E51" s="77"/>
      <c r="F51" s="77"/>
      <c r="G51" t="str">
        <f t="shared" si="0"/>
        <v>please calculate the depreciation of this item in tab depreciation</v>
      </c>
      <c r="H51" s="79"/>
    </row>
    <row r="52" spans="1:8">
      <c r="A52" s="37">
        <v>43</v>
      </c>
      <c r="B52" s="77"/>
      <c r="C52" s="77"/>
      <c r="D52" s="77"/>
      <c r="E52" s="77"/>
      <c r="F52" s="77"/>
      <c r="G52" t="str">
        <f t="shared" si="0"/>
        <v>please calculate the depreciation of this item in tab depreciation</v>
      </c>
      <c r="H52" s="79"/>
    </row>
    <row r="53" spans="1:8">
      <c r="A53" s="37">
        <v>44</v>
      </c>
      <c r="B53" s="77"/>
      <c r="C53" s="77"/>
      <c r="D53" s="77"/>
      <c r="E53" s="77"/>
      <c r="F53" s="77"/>
      <c r="G53" t="str">
        <f t="shared" si="0"/>
        <v>please calculate the depreciation of this item in tab depreciation</v>
      </c>
      <c r="H53" s="79"/>
    </row>
    <row r="54" spans="1:8">
      <c r="A54" s="37">
        <v>45</v>
      </c>
      <c r="B54" s="77"/>
      <c r="C54" s="77"/>
      <c r="D54" s="77"/>
      <c r="E54" s="77"/>
      <c r="F54" s="77"/>
      <c r="G54" t="str">
        <f t="shared" si="0"/>
        <v>please calculate the depreciation of this item in tab depreciation</v>
      </c>
      <c r="H54" s="79"/>
    </row>
    <row r="55" spans="1:8">
      <c r="A55" s="37">
        <v>46</v>
      </c>
      <c r="B55" s="77"/>
      <c r="C55" s="77"/>
      <c r="D55" s="77"/>
      <c r="E55" s="77"/>
      <c r="F55" s="77"/>
      <c r="G55" t="str">
        <f t="shared" si="0"/>
        <v>please calculate the depreciation of this item in tab depreciation</v>
      </c>
      <c r="H55" s="79"/>
    </row>
    <row r="56" spans="1:8">
      <c r="A56" s="37">
        <v>47</v>
      </c>
      <c r="B56" s="77"/>
      <c r="C56" s="77"/>
      <c r="D56" s="77"/>
      <c r="E56" s="77"/>
      <c r="F56" s="77"/>
      <c r="G56" t="str">
        <f t="shared" si="0"/>
        <v>please calculate the depreciation of this item in tab depreciation</v>
      </c>
      <c r="H56" s="79"/>
    </row>
    <row r="57" spans="1:8">
      <c r="A57" s="37">
        <v>48</v>
      </c>
      <c r="B57" s="77"/>
      <c r="C57" s="77"/>
      <c r="D57" s="77"/>
      <c r="E57" s="77"/>
      <c r="F57" s="77"/>
      <c r="G57" t="str">
        <f t="shared" si="0"/>
        <v>please calculate the depreciation of this item in tab depreciation</v>
      </c>
      <c r="H57" s="79"/>
    </row>
    <row r="58" spans="1:8">
      <c r="A58" s="37">
        <v>49</v>
      </c>
      <c r="B58" s="77"/>
      <c r="C58" s="77"/>
      <c r="D58" s="77"/>
      <c r="E58" s="77"/>
      <c r="F58" s="77"/>
      <c r="G58" t="str">
        <f t="shared" si="0"/>
        <v>please calculate the depreciation of this item in tab depreciation</v>
      </c>
      <c r="H58" s="79"/>
    </row>
    <row r="59" spans="1:8">
      <c r="A59" s="37">
        <v>50</v>
      </c>
      <c r="B59" s="77"/>
      <c r="C59" s="77"/>
      <c r="D59" s="77"/>
      <c r="E59" s="77"/>
      <c r="F59" s="77"/>
      <c r="G59" t="str">
        <f t="shared" si="0"/>
        <v>please calculate the depreciation of this item in tab depreciation</v>
      </c>
      <c r="H59" s="79"/>
    </row>
    <row r="60" spans="1:8">
      <c r="A60" s="37"/>
      <c r="H60" s="38"/>
    </row>
    <row r="61" spans="1:8">
      <c r="A61" s="45" t="s">
        <v>219</v>
      </c>
      <c r="B61" s="46"/>
      <c r="C61" s="46"/>
      <c r="D61" s="46"/>
      <c r="E61" s="46"/>
      <c r="F61" s="46"/>
      <c r="G61" s="46"/>
      <c r="H61" s="47">
        <f>SUM(H10:H59)</f>
        <v>82000</v>
      </c>
    </row>
    <row r="65" spans="1:8" ht="14.45" customHeight="1">
      <c r="A65" s="118" t="s">
        <v>242</v>
      </c>
      <c r="B65" s="118"/>
      <c r="C65" s="118"/>
      <c r="D65" s="118"/>
      <c r="E65" s="118"/>
      <c r="F65" s="118"/>
      <c r="G65" s="118"/>
      <c r="H65" s="118"/>
    </row>
    <row r="66" spans="1:8">
      <c r="A66" s="118"/>
      <c r="B66" s="118"/>
      <c r="C66" s="118"/>
      <c r="D66" s="118"/>
      <c r="E66" s="118"/>
      <c r="F66" s="118"/>
      <c r="G66" s="118"/>
      <c r="H66" s="118"/>
    </row>
    <row r="67" spans="1:8">
      <c r="A67" s="118"/>
      <c r="B67" s="118"/>
      <c r="C67" s="118"/>
      <c r="D67" s="118"/>
      <c r="E67" s="118"/>
      <c r="F67" s="118"/>
      <c r="G67" s="118"/>
      <c r="H67" s="118"/>
    </row>
    <row r="68" spans="1:8">
      <c r="A68" s="118"/>
      <c r="B68" s="118"/>
      <c r="C68" s="118"/>
      <c r="D68" s="118"/>
      <c r="E68" s="118"/>
      <c r="F68" s="118"/>
      <c r="G68" s="118"/>
      <c r="H68" s="118"/>
    </row>
    <row r="69" spans="1:8">
      <c r="A69" s="118"/>
      <c r="B69" s="118"/>
      <c r="C69" s="118"/>
      <c r="D69" s="118"/>
      <c r="E69" s="118"/>
      <c r="F69" s="118"/>
      <c r="G69" s="118"/>
      <c r="H69" s="118"/>
    </row>
    <row r="70" spans="1:8">
      <c r="A70" s="118"/>
      <c r="B70" s="118"/>
      <c r="C70" s="118"/>
      <c r="D70" s="118"/>
      <c r="E70" s="118"/>
      <c r="F70" s="118"/>
      <c r="G70" s="118"/>
      <c r="H70" s="118"/>
    </row>
  </sheetData>
  <sheetProtection algorithmName="SHA-512" hashValue="7HKgcjPoZaaEMB637gm/oUU87FFEmCIO4/SZ4786Hkx+w4KS755hbdm7IcPedmfXnBCE9C9aJ4uGr0671Zm58Q==" saltValue="vgAS5gzAC6gT6NL+7F+YZA==" spinCount="100000" sheet="1" objects="1" scenarios="1"/>
  <mergeCells count="2">
    <mergeCell ref="A65:H70"/>
    <mergeCell ref="A7:H7"/>
  </mergeCells>
  <dataValidations count="1">
    <dataValidation type="list" allowBlank="1" showInputMessage="1" showErrorMessage="1" sqref="F10:F59" xr:uid="{00000000-0002-0000-0500-000000000000}">
      <formula1>INDIRECT(E10)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'Pull down menu'!$B$14:$B$21</xm:f>
          </x14:formula1>
          <xm:sqref>D10:D59</xm:sqref>
        </x14:dataValidation>
        <x14:dataValidation type="list" allowBlank="1" showInputMessage="1" showErrorMessage="1" xr:uid="{00000000-0002-0000-0500-000002000000}">
          <x14:formula1>
            <xm:f>'Pull down menu'!$E$13:$F$13</xm:f>
          </x14:formula1>
          <xm:sqref>E10:E59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9"/>
  <sheetViews>
    <sheetView zoomScaleNormal="100" workbookViewId="0">
      <selection activeCell="C25" sqref="C25"/>
    </sheetView>
  </sheetViews>
  <sheetFormatPr defaultRowHeight="14.45"/>
  <cols>
    <col min="1" max="1" width="9.85546875" customWidth="1"/>
    <col min="2" max="2" width="14.85546875" customWidth="1"/>
    <col min="3" max="3" width="13.5703125" customWidth="1"/>
    <col min="4" max="4" width="14.85546875" customWidth="1"/>
    <col min="5" max="5" width="11.28515625" customWidth="1"/>
    <col min="6" max="6" width="19.7109375" customWidth="1"/>
    <col min="7" max="7" width="14" customWidth="1"/>
  </cols>
  <sheetData>
    <row r="1" spans="1:8" ht="15.6">
      <c r="A1" s="99" t="s">
        <v>243</v>
      </c>
    </row>
    <row r="2" spans="1:8">
      <c r="A2" s="92" t="s">
        <v>9</v>
      </c>
      <c r="B2" s="80"/>
      <c r="C2" s="80"/>
    </row>
    <row r="3" spans="1:8">
      <c r="A3" s="97" t="s">
        <v>244</v>
      </c>
    </row>
    <row r="4" spans="1:8">
      <c r="A4" s="90" t="s">
        <v>245</v>
      </c>
    </row>
    <row r="5" spans="1:8">
      <c r="A5" s="90"/>
    </row>
    <row r="6" spans="1:8">
      <c r="A6" s="90" t="s">
        <v>246</v>
      </c>
    </row>
    <row r="7" spans="1:8">
      <c r="A7" s="90" t="s">
        <v>247</v>
      </c>
    </row>
    <row r="9" spans="1:8" ht="43.5">
      <c r="A9" s="66" t="s">
        <v>248</v>
      </c>
      <c r="B9" s="67" t="s">
        <v>249</v>
      </c>
      <c r="C9" s="67" t="s">
        <v>250</v>
      </c>
      <c r="D9" s="67" t="s">
        <v>251</v>
      </c>
      <c r="E9" s="67" t="s">
        <v>252</v>
      </c>
      <c r="F9" s="67" t="s">
        <v>253</v>
      </c>
      <c r="G9" s="68" t="s">
        <v>254</v>
      </c>
    </row>
    <row r="10" spans="1:8">
      <c r="A10" s="37">
        <v>1</v>
      </c>
      <c r="B10" s="77">
        <v>48000</v>
      </c>
      <c r="C10" s="77">
        <v>12000</v>
      </c>
      <c r="D10" s="77">
        <v>36</v>
      </c>
      <c r="E10">
        <f>(B10-C10)/D10</f>
        <v>1000</v>
      </c>
      <c r="F10" s="77">
        <v>24</v>
      </c>
      <c r="G10" s="48">
        <f>E10*F10</f>
        <v>24000</v>
      </c>
      <c r="H10" t="s">
        <v>255</v>
      </c>
    </row>
    <row r="11" spans="1:8">
      <c r="A11" s="37">
        <v>2</v>
      </c>
      <c r="B11" s="77">
        <v>5000</v>
      </c>
      <c r="C11" s="77">
        <v>1000</v>
      </c>
      <c r="D11" s="77">
        <v>5</v>
      </c>
      <c r="E11">
        <f t="shared" ref="E11:E59" si="0">(B11-C11)/D11</f>
        <v>800</v>
      </c>
      <c r="F11" s="77">
        <v>3</v>
      </c>
      <c r="G11" s="48">
        <f t="shared" ref="G11:G59" si="1">E11*F11</f>
        <v>2400</v>
      </c>
      <c r="H11" t="s">
        <v>255</v>
      </c>
    </row>
    <row r="12" spans="1:8">
      <c r="A12" s="37">
        <v>3</v>
      </c>
      <c r="B12" s="77"/>
      <c r="C12" s="77"/>
      <c r="D12" s="77"/>
      <c r="E12" t="e">
        <f t="shared" si="0"/>
        <v>#DIV/0!</v>
      </c>
      <c r="F12" s="77"/>
      <c r="G12" s="48" t="e">
        <f t="shared" si="1"/>
        <v>#DIV/0!</v>
      </c>
      <c r="H12" t="s">
        <v>255</v>
      </c>
    </row>
    <row r="13" spans="1:8">
      <c r="A13" s="37">
        <v>4</v>
      </c>
      <c r="B13" s="77"/>
      <c r="C13" s="77"/>
      <c r="D13" s="77"/>
      <c r="E13" t="e">
        <f t="shared" si="0"/>
        <v>#DIV/0!</v>
      </c>
      <c r="F13" s="77"/>
      <c r="G13" s="48" t="e">
        <f t="shared" si="1"/>
        <v>#DIV/0!</v>
      </c>
      <c r="H13" t="s">
        <v>255</v>
      </c>
    </row>
    <row r="14" spans="1:8">
      <c r="A14" s="37">
        <v>5</v>
      </c>
      <c r="B14" s="77"/>
      <c r="C14" s="77"/>
      <c r="D14" s="77"/>
      <c r="E14" t="e">
        <f t="shared" si="0"/>
        <v>#DIV/0!</v>
      </c>
      <c r="F14" s="77"/>
      <c r="G14" s="48" t="e">
        <f t="shared" si="1"/>
        <v>#DIV/0!</v>
      </c>
      <c r="H14" t="s">
        <v>255</v>
      </c>
    </row>
    <row r="15" spans="1:8">
      <c r="A15" s="37">
        <v>6</v>
      </c>
      <c r="B15" s="77"/>
      <c r="C15" s="77"/>
      <c r="D15" s="77"/>
      <c r="E15" t="e">
        <f t="shared" si="0"/>
        <v>#DIV/0!</v>
      </c>
      <c r="F15" s="77"/>
      <c r="G15" s="48" t="e">
        <f t="shared" si="1"/>
        <v>#DIV/0!</v>
      </c>
      <c r="H15" t="s">
        <v>255</v>
      </c>
    </row>
    <row r="16" spans="1:8">
      <c r="A16" s="37">
        <v>7</v>
      </c>
      <c r="B16" s="77"/>
      <c r="C16" s="77"/>
      <c r="D16" s="77"/>
      <c r="E16" t="e">
        <f t="shared" si="0"/>
        <v>#DIV/0!</v>
      </c>
      <c r="F16" s="77"/>
      <c r="G16" s="48" t="e">
        <f t="shared" si="1"/>
        <v>#DIV/0!</v>
      </c>
      <c r="H16" t="s">
        <v>255</v>
      </c>
    </row>
    <row r="17" spans="1:8">
      <c r="A17" s="37">
        <v>8</v>
      </c>
      <c r="B17" s="77"/>
      <c r="C17" s="77"/>
      <c r="D17" s="77"/>
      <c r="E17" t="e">
        <f t="shared" si="0"/>
        <v>#DIV/0!</v>
      </c>
      <c r="F17" s="77"/>
      <c r="G17" s="48" t="e">
        <f t="shared" si="1"/>
        <v>#DIV/0!</v>
      </c>
      <c r="H17" t="s">
        <v>255</v>
      </c>
    </row>
    <row r="18" spans="1:8">
      <c r="A18" s="37">
        <v>9</v>
      </c>
      <c r="B18" s="77"/>
      <c r="C18" s="77"/>
      <c r="D18" s="77"/>
      <c r="E18" t="e">
        <f t="shared" si="0"/>
        <v>#DIV/0!</v>
      </c>
      <c r="F18" s="77"/>
      <c r="G18" s="48" t="e">
        <f t="shared" si="1"/>
        <v>#DIV/0!</v>
      </c>
      <c r="H18" t="s">
        <v>255</v>
      </c>
    </row>
    <row r="19" spans="1:8">
      <c r="A19" s="37">
        <v>10</v>
      </c>
      <c r="B19" s="77"/>
      <c r="C19" s="77"/>
      <c r="D19" s="77"/>
      <c r="E19" t="e">
        <f t="shared" si="0"/>
        <v>#DIV/0!</v>
      </c>
      <c r="F19" s="77"/>
      <c r="G19" s="48" t="e">
        <f t="shared" si="1"/>
        <v>#DIV/0!</v>
      </c>
      <c r="H19" t="s">
        <v>255</v>
      </c>
    </row>
    <row r="20" spans="1:8">
      <c r="A20" s="37">
        <v>11</v>
      </c>
      <c r="B20" s="77"/>
      <c r="C20" s="77"/>
      <c r="D20" s="77"/>
      <c r="E20" t="e">
        <f t="shared" si="0"/>
        <v>#DIV/0!</v>
      </c>
      <c r="F20" s="77"/>
      <c r="G20" s="48" t="e">
        <f t="shared" si="1"/>
        <v>#DIV/0!</v>
      </c>
      <c r="H20" t="s">
        <v>255</v>
      </c>
    </row>
    <row r="21" spans="1:8">
      <c r="A21" s="37">
        <v>12</v>
      </c>
      <c r="B21" s="77"/>
      <c r="C21" s="77"/>
      <c r="D21" s="77"/>
      <c r="E21" t="e">
        <f t="shared" si="0"/>
        <v>#DIV/0!</v>
      </c>
      <c r="F21" s="77"/>
      <c r="G21" s="48" t="e">
        <f t="shared" si="1"/>
        <v>#DIV/0!</v>
      </c>
      <c r="H21" t="s">
        <v>255</v>
      </c>
    </row>
    <row r="22" spans="1:8">
      <c r="A22" s="37">
        <v>13</v>
      </c>
      <c r="B22" s="77"/>
      <c r="C22" s="77"/>
      <c r="D22" s="77"/>
      <c r="E22" t="e">
        <f t="shared" si="0"/>
        <v>#DIV/0!</v>
      </c>
      <c r="F22" s="77"/>
      <c r="G22" s="48" t="e">
        <f t="shared" si="1"/>
        <v>#DIV/0!</v>
      </c>
      <c r="H22" t="s">
        <v>255</v>
      </c>
    </row>
    <row r="23" spans="1:8">
      <c r="A23" s="37">
        <v>14</v>
      </c>
      <c r="B23" s="77"/>
      <c r="C23" s="77"/>
      <c r="D23" s="77"/>
      <c r="E23" t="e">
        <f t="shared" si="0"/>
        <v>#DIV/0!</v>
      </c>
      <c r="F23" s="77"/>
      <c r="G23" s="48" t="e">
        <f t="shared" si="1"/>
        <v>#DIV/0!</v>
      </c>
      <c r="H23" t="s">
        <v>255</v>
      </c>
    </row>
    <row r="24" spans="1:8">
      <c r="A24" s="37">
        <v>15</v>
      </c>
      <c r="B24" s="77"/>
      <c r="C24" s="77"/>
      <c r="D24" s="77"/>
      <c r="E24" t="e">
        <f t="shared" si="0"/>
        <v>#DIV/0!</v>
      </c>
      <c r="F24" s="77"/>
      <c r="G24" s="48" t="e">
        <f t="shared" si="1"/>
        <v>#DIV/0!</v>
      </c>
      <c r="H24" t="s">
        <v>255</v>
      </c>
    </row>
    <row r="25" spans="1:8">
      <c r="A25" s="37">
        <v>16</v>
      </c>
      <c r="B25" s="77"/>
      <c r="C25" s="77"/>
      <c r="D25" s="77"/>
      <c r="E25" t="e">
        <f t="shared" si="0"/>
        <v>#DIV/0!</v>
      </c>
      <c r="F25" s="77"/>
      <c r="G25" s="48" t="e">
        <f t="shared" si="1"/>
        <v>#DIV/0!</v>
      </c>
      <c r="H25" t="s">
        <v>255</v>
      </c>
    </row>
    <row r="26" spans="1:8">
      <c r="A26" s="37">
        <v>17</v>
      </c>
      <c r="B26" s="77"/>
      <c r="C26" s="77"/>
      <c r="D26" s="77"/>
      <c r="E26" t="e">
        <f t="shared" si="0"/>
        <v>#DIV/0!</v>
      </c>
      <c r="F26" s="77"/>
      <c r="G26" s="48" t="e">
        <f t="shared" si="1"/>
        <v>#DIV/0!</v>
      </c>
      <c r="H26" t="s">
        <v>255</v>
      </c>
    </row>
    <row r="27" spans="1:8">
      <c r="A27" s="37">
        <v>18</v>
      </c>
      <c r="B27" s="77"/>
      <c r="C27" s="77"/>
      <c r="D27" s="77"/>
      <c r="E27" t="e">
        <f t="shared" si="0"/>
        <v>#DIV/0!</v>
      </c>
      <c r="F27" s="77"/>
      <c r="G27" s="48" t="e">
        <f t="shared" si="1"/>
        <v>#DIV/0!</v>
      </c>
      <c r="H27" t="s">
        <v>255</v>
      </c>
    </row>
    <row r="28" spans="1:8">
      <c r="A28" s="37">
        <v>19</v>
      </c>
      <c r="B28" s="77"/>
      <c r="C28" s="77"/>
      <c r="D28" s="77"/>
      <c r="E28" t="e">
        <f t="shared" si="0"/>
        <v>#DIV/0!</v>
      </c>
      <c r="F28" s="77"/>
      <c r="G28" s="48" t="e">
        <f t="shared" si="1"/>
        <v>#DIV/0!</v>
      </c>
      <c r="H28" t="s">
        <v>255</v>
      </c>
    </row>
    <row r="29" spans="1:8">
      <c r="A29" s="37">
        <v>20</v>
      </c>
      <c r="B29" s="77"/>
      <c r="C29" s="77"/>
      <c r="D29" s="77"/>
      <c r="E29" t="e">
        <f t="shared" si="0"/>
        <v>#DIV/0!</v>
      </c>
      <c r="F29" s="77"/>
      <c r="G29" s="48" t="e">
        <f t="shared" si="1"/>
        <v>#DIV/0!</v>
      </c>
      <c r="H29" t="s">
        <v>255</v>
      </c>
    </row>
    <row r="30" spans="1:8">
      <c r="A30" s="37">
        <v>21</v>
      </c>
      <c r="B30" s="77"/>
      <c r="C30" s="77"/>
      <c r="D30" s="77"/>
      <c r="E30" t="e">
        <f t="shared" si="0"/>
        <v>#DIV/0!</v>
      </c>
      <c r="F30" s="77"/>
      <c r="G30" s="48" t="e">
        <f t="shared" si="1"/>
        <v>#DIV/0!</v>
      </c>
      <c r="H30" t="s">
        <v>255</v>
      </c>
    </row>
    <row r="31" spans="1:8">
      <c r="A31" s="37">
        <v>22</v>
      </c>
      <c r="B31" s="77"/>
      <c r="C31" s="77"/>
      <c r="D31" s="77"/>
      <c r="E31" t="e">
        <f t="shared" si="0"/>
        <v>#DIV/0!</v>
      </c>
      <c r="F31" s="77"/>
      <c r="G31" s="48" t="e">
        <f t="shared" si="1"/>
        <v>#DIV/0!</v>
      </c>
      <c r="H31" t="s">
        <v>255</v>
      </c>
    </row>
    <row r="32" spans="1:8">
      <c r="A32" s="37">
        <v>23</v>
      </c>
      <c r="B32" s="77"/>
      <c r="C32" s="77"/>
      <c r="D32" s="77"/>
      <c r="E32" t="e">
        <f t="shared" si="0"/>
        <v>#DIV/0!</v>
      </c>
      <c r="F32" s="77"/>
      <c r="G32" s="48" t="e">
        <f t="shared" si="1"/>
        <v>#DIV/0!</v>
      </c>
      <c r="H32" t="s">
        <v>255</v>
      </c>
    </row>
    <row r="33" spans="1:8">
      <c r="A33" s="37">
        <v>24</v>
      </c>
      <c r="B33" s="77"/>
      <c r="C33" s="77"/>
      <c r="D33" s="77"/>
      <c r="E33" t="e">
        <f t="shared" si="0"/>
        <v>#DIV/0!</v>
      </c>
      <c r="F33" s="77"/>
      <c r="G33" s="48" t="e">
        <f t="shared" si="1"/>
        <v>#DIV/0!</v>
      </c>
      <c r="H33" t="s">
        <v>255</v>
      </c>
    </row>
    <row r="34" spans="1:8">
      <c r="A34" s="37">
        <v>25</v>
      </c>
      <c r="B34" s="77"/>
      <c r="C34" s="77"/>
      <c r="D34" s="77"/>
      <c r="E34" t="e">
        <f t="shared" si="0"/>
        <v>#DIV/0!</v>
      </c>
      <c r="F34" s="77"/>
      <c r="G34" s="48" t="e">
        <f t="shared" si="1"/>
        <v>#DIV/0!</v>
      </c>
      <c r="H34" t="s">
        <v>255</v>
      </c>
    </row>
    <row r="35" spans="1:8">
      <c r="A35" s="37">
        <v>26</v>
      </c>
      <c r="B35" s="77"/>
      <c r="C35" s="77"/>
      <c r="D35" s="77"/>
      <c r="E35" t="e">
        <f t="shared" si="0"/>
        <v>#DIV/0!</v>
      </c>
      <c r="F35" s="77"/>
      <c r="G35" s="48" t="e">
        <f t="shared" si="1"/>
        <v>#DIV/0!</v>
      </c>
      <c r="H35" t="s">
        <v>255</v>
      </c>
    </row>
    <row r="36" spans="1:8">
      <c r="A36" s="37">
        <v>27</v>
      </c>
      <c r="B36" s="77"/>
      <c r="C36" s="77"/>
      <c r="D36" s="77"/>
      <c r="E36" t="e">
        <f t="shared" si="0"/>
        <v>#DIV/0!</v>
      </c>
      <c r="F36" s="77"/>
      <c r="G36" s="48" t="e">
        <f t="shared" si="1"/>
        <v>#DIV/0!</v>
      </c>
      <c r="H36" t="s">
        <v>255</v>
      </c>
    </row>
    <row r="37" spans="1:8">
      <c r="A37" s="37">
        <v>28</v>
      </c>
      <c r="B37" s="77"/>
      <c r="C37" s="77"/>
      <c r="D37" s="77"/>
      <c r="E37" t="e">
        <f t="shared" si="0"/>
        <v>#DIV/0!</v>
      </c>
      <c r="F37" s="77"/>
      <c r="G37" s="48" t="e">
        <f t="shared" si="1"/>
        <v>#DIV/0!</v>
      </c>
      <c r="H37" t="s">
        <v>255</v>
      </c>
    </row>
    <row r="38" spans="1:8">
      <c r="A38" s="37">
        <v>29</v>
      </c>
      <c r="B38" s="77"/>
      <c r="C38" s="77"/>
      <c r="D38" s="77"/>
      <c r="E38" t="e">
        <f t="shared" si="0"/>
        <v>#DIV/0!</v>
      </c>
      <c r="F38" s="77"/>
      <c r="G38" s="48" t="e">
        <f t="shared" si="1"/>
        <v>#DIV/0!</v>
      </c>
      <c r="H38" t="s">
        <v>255</v>
      </c>
    </row>
    <row r="39" spans="1:8">
      <c r="A39" s="37">
        <v>30</v>
      </c>
      <c r="B39" s="77"/>
      <c r="C39" s="77"/>
      <c r="D39" s="77"/>
      <c r="E39" t="e">
        <f t="shared" si="0"/>
        <v>#DIV/0!</v>
      </c>
      <c r="F39" s="77"/>
      <c r="G39" s="48" t="e">
        <f t="shared" si="1"/>
        <v>#DIV/0!</v>
      </c>
      <c r="H39" t="s">
        <v>255</v>
      </c>
    </row>
    <row r="40" spans="1:8">
      <c r="A40" s="37">
        <v>31</v>
      </c>
      <c r="B40" s="77"/>
      <c r="C40" s="77"/>
      <c r="D40" s="77"/>
      <c r="E40" t="e">
        <f t="shared" si="0"/>
        <v>#DIV/0!</v>
      </c>
      <c r="F40" s="77"/>
      <c r="G40" s="48" t="e">
        <f t="shared" si="1"/>
        <v>#DIV/0!</v>
      </c>
      <c r="H40" t="s">
        <v>255</v>
      </c>
    </row>
    <row r="41" spans="1:8">
      <c r="A41" s="37">
        <v>32</v>
      </c>
      <c r="B41" s="77"/>
      <c r="C41" s="77"/>
      <c r="D41" s="77"/>
      <c r="E41" t="e">
        <f t="shared" si="0"/>
        <v>#DIV/0!</v>
      </c>
      <c r="F41" s="77"/>
      <c r="G41" s="48" t="e">
        <f t="shared" si="1"/>
        <v>#DIV/0!</v>
      </c>
      <c r="H41" t="s">
        <v>255</v>
      </c>
    </row>
    <row r="42" spans="1:8">
      <c r="A42" s="37">
        <v>33</v>
      </c>
      <c r="B42" s="77"/>
      <c r="C42" s="77"/>
      <c r="D42" s="77"/>
      <c r="E42" t="e">
        <f t="shared" si="0"/>
        <v>#DIV/0!</v>
      </c>
      <c r="F42" s="77"/>
      <c r="G42" s="48" t="e">
        <f t="shared" si="1"/>
        <v>#DIV/0!</v>
      </c>
      <c r="H42" t="s">
        <v>255</v>
      </c>
    </row>
    <row r="43" spans="1:8">
      <c r="A43" s="37">
        <v>34</v>
      </c>
      <c r="B43" s="77"/>
      <c r="C43" s="77"/>
      <c r="D43" s="77"/>
      <c r="E43" t="e">
        <f t="shared" si="0"/>
        <v>#DIV/0!</v>
      </c>
      <c r="F43" s="77"/>
      <c r="G43" s="48" t="e">
        <f t="shared" si="1"/>
        <v>#DIV/0!</v>
      </c>
      <c r="H43" t="s">
        <v>255</v>
      </c>
    </row>
    <row r="44" spans="1:8">
      <c r="A44" s="37">
        <v>35</v>
      </c>
      <c r="B44" s="77"/>
      <c r="C44" s="77"/>
      <c r="D44" s="77"/>
      <c r="E44" t="e">
        <f t="shared" si="0"/>
        <v>#DIV/0!</v>
      </c>
      <c r="F44" s="77"/>
      <c r="G44" s="48" t="e">
        <f t="shared" si="1"/>
        <v>#DIV/0!</v>
      </c>
      <c r="H44" t="s">
        <v>255</v>
      </c>
    </row>
    <row r="45" spans="1:8">
      <c r="A45" s="37">
        <v>36</v>
      </c>
      <c r="B45" s="77"/>
      <c r="C45" s="77"/>
      <c r="D45" s="77"/>
      <c r="E45" t="e">
        <f t="shared" si="0"/>
        <v>#DIV/0!</v>
      </c>
      <c r="F45" s="77"/>
      <c r="G45" s="48" t="e">
        <f t="shared" si="1"/>
        <v>#DIV/0!</v>
      </c>
      <c r="H45" t="s">
        <v>255</v>
      </c>
    </row>
    <row r="46" spans="1:8">
      <c r="A46" s="37">
        <v>37</v>
      </c>
      <c r="B46" s="77"/>
      <c r="C46" s="77"/>
      <c r="D46" s="77"/>
      <c r="E46" t="e">
        <f t="shared" si="0"/>
        <v>#DIV/0!</v>
      </c>
      <c r="F46" s="77"/>
      <c r="G46" s="48" t="e">
        <f t="shared" si="1"/>
        <v>#DIV/0!</v>
      </c>
      <c r="H46" t="s">
        <v>255</v>
      </c>
    </row>
    <row r="47" spans="1:8">
      <c r="A47" s="37">
        <v>38</v>
      </c>
      <c r="B47" s="77"/>
      <c r="C47" s="77"/>
      <c r="D47" s="77"/>
      <c r="E47" t="e">
        <f t="shared" si="0"/>
        <v>#DIV/0!</v>
      </c>
      <c r="F47" s="77"/>
      <c r="G47" s="48" t="e">
        <f t="shared" si="1"/>
        <v>#DIV/0!</v>
      </c>
      <c r="H47" t="s">
        <v>255</v>
      </c>
    </row>
    <row r="48" spans="1:8">
      <c r="A48" s="37">
        <v>39</v>
      </c>
      <c r="B48" s="77"/>
      <c r="C48" s="77"/>
      <c r="D48" s="77"/>
      <c r="E48" t="e">
        <f t="shared" si="0"/>
        <v>#DIV/0!</v>
      </c>
      <c r="F48" s="77"/>
      <c r="G48" s="48" t="e">
        <f t="shared" si="1"/>
        <v>#DIV/0!</v>
      </c>
      <c r="H48" t="s">
        <v>255</v>
      </c>
    </row>
    <row r="49" spans="1:8">
      <c r="A49" s="37">
        <v>40</v>
      </c>
      <c r="B49" s="77"/>
      <c r="C49" s="77"/>
      <c r="D49" s="77"/>
      <c r="E49" t="e">
        <f t="shared" si="0"/>
        <v>#DIV/0!</v>
      </c>
      <c r="F49" s="77"/>
      <c r="G49" s="48" t="e">
        <f t="shared" si="1"/>
        <v>#DIV/0!</v>
      </c>
      <c r="H49" t="s">
        <v>255</v>
      </c>
    </row>
    <row r="50" spans="1:8">
      <c r="A50" s="37">
        <v>41</v>
      </c>
      <c r="B50" s="77"/>
      <c r="C50" s="77"/>
      <c r="D50" s="77"/>
      <c r="E50" t="e">
        <f t="shared" si="0"/>
        <v>#DIV/0!</v>
      </c>
      <c r="F50" s="77"/>
      <c r="G50" s="48" t="e">
        <f t="shared" si="1"/>
        <v>#DIV/0!</v>
      </c>
      <c r="H50" t="s">
        <v>255</v>
      </c>
    </row>
    <row r="51" spans="1:8">
      <c r="A51" s="37">
        <v>42</v>
      </c>
      <c r="B51" s="77"/>
      <c r="C51" s="77"/>
      <c r="D51" s="77"/>
      <c r="E51" t="e">
        <f t="shared" si="0"/>
        <v>#DIV/0!</v>
      </c>
      <c r="F51" s="77"/>
      <c r="G51" s="48" t="e">
        <f t="shared" si="1"/>
        <v>#DIV/0!</v>
      </c>
      <c r="H51" t="s">
        <v>255</v>
      </c>
    </row>
    <row r="52" spans="1:8">
      <c r="A52" s="37">
        <v>43</v>
      </c>
      <c r="B52" s="77"/>
      <c r="C52" s="77"/>
      <c r="D52" s="77"/>
      <c r="E52" t="e">
        <f t="shared" si="0"/>
        <v>#DIV/0!</v>
      </c>
      <c r="F52" s="77"/>
      <c r="G52" s="48" t="e">
        <f t="shared" si="1"/>
        <v>#DIV/0!</v>
      </c>
      <c r="H52" t="s">
        <v>255</v>
      </c>
    </row>
    <row r="53" spans="1:8">
      <c r="A53" s="37">
        <v>44</v>
      </c>
      <c r="B53" s="77"/>
      <c r="C53" s="77"/>
      <c r="D53" s="77"/>
      <c r="E53" t="e">
        <f t="shared" si="0"/>
        <v>#DIV/0!</v>
      </c>
      <c r="F53" s="77"/>
      <c r="G53" s="48" t="e">
        <f t="shared" si="1"/>
        <v>#DIV/0!</v>
      </c>
      <c r="H53" t="s">
        <v>255</v>
      </c>
    </row>
    <row r="54" spans="1:8">
      <c r="A54" s="37">
        <v>45</v>
      </c>
      <c r="B54" s="77"/>
      <c r="C54" s="77"/>
      <c r="D54" s="77"/>
      <c r="E54" t="e">
        <f t="shared" si="0"/>
        <v>#DIV/0!</v>
      </c>
      <c r="F54" s="77"/>
      <c r="G54" s="48" t="e">
        <f t="shared" si="1"/>
        <v>#DIV/0!</v>
      </c>
      <c r="H54" t="s">
        <v>255</v>
      </c>
    </row>
    <row r="55" spans="1:8">
      <c r="A55" s="37">
        <v>46</v>
      </c>
      <c r="B55" s="77"/>
      <c r="C55" s="77"/>
      <c r="D55" s="77"/>
      <c r="E55" t="e">
        <f t="shared" si="0"/>
        <v>#DIV/0!</v>
      </c>
      <c r="F55" s="77"/>
      <c r="G55" s="48" t="e">
        <f t="shared" si="1"/>
        <v>#DIV/0!</v>
      </c>
      <c r="H55" t="s">
        <v>255</v>
      </c>
    </row>
    <row r="56" spans="1:8">
      <c r="A56" s="37">
        <v>47</v>
      </c>
      <c r="B56" s="77"/>
      <c r="C56" s="77"/>
      <c r="D56" s="77"/>
      <c r="E56" t="e">
        <f t="shared" si="0"/>
        <v>#DIV/0!</v>
      </c>
      <c r="F56" s="77"/>
      <c r="G56" s="48" t="e">
        <f t="shared" si="1"/>
        <v>#DIV/0!</v>
      </c>
      <c r="H56" t="s">
        <v>255</v>
      </c>
    </row>
    <row r="57" spans="1:8">
      <c r="A57" s="37">
        <v>48</v>
      </c>
      <c r="B57" s="77"/>
      <c r="C57" s="77"/>
      <c r="D57" s="77"/>
      <c r="E57" t="e">
        <f t="shared" si="0"/>
        <v>#DIV/0!</v>
      </c>
      <c r="F57" s="77"/>
      <c r="G57" s="48" t="e">
        <f t="shared" si="1"/>
        <v>#DIV/0!</v>
      </c>
      <c r="H57" t="s">
        <v>255</v>
      </c>
    </row>
    <row r="58" spans="1:8">
      <c r="A58" s="37">
        <v>49</v>
      </c>
      <c r="B58" s="77"/>
      <c r="C58" s="77"/>
      <c r="D58" s="77"/>
      <c r="E58" t="e">
        <f t="shared" si="0"/>
        <v>#DIV/0!</v>
      </c>
      <c r="F58" s="77"/>
      <c r="G58" s="48" t="e">
        <f t="shared" si="1"/>
        <v>#DIV/0!</v>
      </c>
      <c r="H58" t="s">
        <v>255</v>
      </c>
    </row>
    <row r="59" spans="1:8">
      <c r="A59" s="49">
        <v>50</v>
      </c>
      <c r="B59" s="81"/>
      <c r="C59" s="81"/>
      <c r="D59" s="81"/>
      <c r="E59" t="e">
        <f t="shared" si="0"/>
        <v>#DIV/0!</v>
      </c>
      <c r="F59" s="81"/>
      <c r="G59" s="50" t="e">
        <f t="shared" si="1"/>
        <v>#DIV/0!</v>
      </c>
      <c r="H59" t="s">
        <v>255</v>
      </c>
    </row>
  </sheetData>
  <sheetProtection algorithmName="SHA-512" hashValue="HV/nD0NUz1Zn+KpXkRI7IBw+4hLmC7BuLZXpISpvllX4j8AZqTLDKBA3j6Gdr9WYQm0TjkAKrpPGHjPJd/LuVQ==" saltValue="uZ/+257T6M7gYk6SqRjkkA=="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9"/>
  <sheetViews>
    <sheetView zoomScaleNormal="100" workbookViewId="0">
      <selection activeCell="C25" sqref="C25"/>
    </sheetView>
  </sheetViews>
  <sheetFormatPr defaultRowHeight="14.45"/>
  <sheetData>
    <row r="1" spans="1:4" ht="15.6">
      <c r="A1" s="96" t="s">
        <v>256</v>
      </c>
    </row>
    <row r="2" spans="1:4">
      <c r="A2" s="92" t="s">
        <v>9</v>
      </c>
      <c r="B2" s="80"/>
      <c r="C2" s="80"/>
      <c r="D2" s="80"/>
    </row>
    <row r="3" spans="1:4">
      <c r="A3" s="97" t="s">
        <v>24</v>
      </c>
      <c r="B3" s="39"/>
      <c r="C3" s="39"/>
    </row>
    <row r="4" spans="1:4">
      <c r="A4" s="90" t="s">
        <v>212</v>
      </c>
    </row>
    <row r="5" spans="1:4">
      <c r="A5" s="90" t="s">
        <v>213</v>
      </c>
    </row>
    <row r="7" spans="1:4">
      <c r="A7" s="62" t="s">
        <v>214</v>
      </c>
      <c r="B7" s="63" t="s">
        <v>215</v>
      </c>
      <c r="C7" s="63" t="s">
        <v>41</v>
      </c>
      <c r="D7" s="64" t="s">
        <v>216</v>
      </c>
    </row>
    <row r="8" spans="1:4">
      <c r="A8" s="37">
        <v>1</v>
      </c>
      <c r="B8" s="77" t="s">
        <v>225</v>
      </c>
      <c r="C8" s="77" t="s">
        <v>257</v>
      </c>
      <c r="D8" s="79">
        <v>13022</v>
      </c>
    </row>
    <row r="9" spans="1:4">
      <c r="A9" s="37">
        <v>2</v>
      </c>
      <c r="B9" s="77" t="s">
        <v>229</v>
      </c>
      <c r="C9" s="77" t="s">
        <v>218</v>
      </c>
      <c r="D9" s="79">
        <v>2409</v>
      </c>
    </row>
    <row r="10" spans="1:4">
      <c r="A10" s="37">
        <v>3</v>
      </c>
      <c r="B10" s="77"/>
      <c r="C10" s="77"/>
      <c r="D10" s="79"/>
    </row>
    <row r="11" spans="1:4">
      <c r="A11" s="37">
        <v>4</v>
      </c>
      <c r="B11" s="77"/>
      <c r="C11" s="77"/>
      <c r="D11" s="79"/>
    </row>
    <row r="12" spans="1:4">
      <c r="A12" s="37">
        <v>5</v>
      </c>
      <c r="B12" s="77"/>
      <c r="C12" s="77"/>
      <c r="D12" s="79"/>
    </row>
    <row r="13" spans="1:4">
      <c r="A13" s="37">
        <v>6</v>
      </c>
      <c r="B13" s="77"/>
      <c r="C13" s="77"/>
      <c r="D13" s="79"/>
    </row>
    <row r="14" spans="1:4">
      <c r="A14" s="37">
        <v>7</v>
      </c>
      <c r="B14" s="77"/>
      <c r="C14" s="77"/>
      <c r="D14" s="79"/>
    </row>
    <row r="15" spans="1:4">
      <c r="A15" s="37">
        <v>8</v>
      </c>
      <c r="B15" s="77"/>
      <c r="C15" s="77"/>
      <c r="D15" s="79"/>
    </row>
    <row r="16" spans="1:4">
      <c r="A16" s="37">
        <v>9</v>
      </c>
      <c r="B16" s="77"/>
      <c r="C16" s="77"/>
      <c r="D16" s="79"/>
    </row>
    <row r="17" spans="1:4">
      <c r="A17" s="37">
        <v>10</v>
      </c>
      <c r="B17" s="77"/>
      <c r="C17" s="77"/>
      <c r="D17" s="79"/>
    </row>
    <row r="18" spans="1:4">
      <c r="A18" s="37">
        <v>11</v>
      </c>
      <c r="B18" s="77"/>
      <c r="C18" s="77"/>
      <c r="D18" s="79"/>
    </row>
    <row r="19" spans="1:4">
      <c r="A19" s="37">
        <v>12</v>
      </c>
      <c r="B19" s="77"/>
      <c r="C19" s="77"/>
      <c r="D19" s="79"/>
    </row>
    <row r="20" spans="1:4">
      <c r="A20" s="37">
        <v>13</v>
      </c>
      <c r="B20" s="77"/>
      <c r="C20" s="77"/>
      <c r="D20" s="79"/>
    </row>
    <row r="21" spans="1:4">
      <c r="A21" s="37">
        <v>14</v>
      </c>
      <c r="B21" s="77"/>
      <c r="C21" s="77"/>
      <c r="D21" s="79"/>
    </row>
    <row r="22" spans="1:4">
      <c r="A22" s="37">
        <v>15</v>
      </c>
      <c r="B22" s="77"/>
      <c r="C22" s="77"/>
      <c r="D22" s="79"/>
    </row>
    <row r="23" spans="1:4">
      <c r="A23" s="37">
        <v>16</v>
      </c>
      <c r="B23" s="77"/>
      <c r="C23" s="77"/>
      <c r="D23" s="79"/>
    </row>
    <row r="24" spans="1:4">
      <c r="A24" s="37">
        <v>17</v>
      </c>
      <c r="B24" s="77"/>
      <c r="C24" s="77"/>
      <c r="D24" s="79"/>
    </row>
    <row r="25" spans="1:4">
      <c r="A25" s="37">
        <v>18</v>
      </c>
      <c r="B25" s="77"/>
      <c r="C25" s="77"/>
      <c r="D25" s="79"/>
    </row>
    <row r="26" spans="1:4">
      <c r="A26" s="37">
        <v>19</v>
      </c>
      <c r="B26" s="77"/>
      <c r="C26" s="77"/>
      <c r="D26" s="79"/>
    </row>
    <row r="27" spans="1:4">
      <c r="A27" s="37">
        <v>20</v>
      </c>
      <c r="B27" s="77"/>
      <c r="C27" s="77"/>
      <c r="D27" s="79"/>
    </row>
    <row r="28" spans="1:4">
      <c r="A28" s="37">
        <v>21</v>
      </c>
      <c r="B28" s="77"/>
      <c r="C28" s="77"/>
      <c r="D28" s="79"/>
    </row>
    <row r="29" spans="1:4">
      <c r="A29" s="37">
        <v>22</v>
      </c>
      <c r="B29" s="77"/>
      <c r="C29" s="77"/>
      <c r="D29" s="79"/>
    </row>
    <row r="30" spans="1:4">
      <c r="A30" s="37">
        <v>23</v>
      </c>
      <c r="B30" s="77"/>
      <c r="C30" s="77"/>
      <c r="D30" s="79"/>
    </row>
    <row r="31" spans="1:4">
      <c r="A31" s="37">
        <v>24</v>
      </c>
      <c r="B31" s="77"/>
      <c r="C31" s="77"/>
      <c r="D31" s="79"/>
    </row>
    <row r="32" spans="1:4">
      <c r="A32" s="37">
        <v>25</v>
      </c>
      <c r="B32" s="77"/>
      <c r="C32" s="77"/>
      <c r="D32" s="79"/>
    </row>
    <row r="33" spans="1:4">
      <c r="A33" s="37">
        <v>26</v>
      </c>
      <c r="B33" s="77"/>
      <c r="C33" s="77"/>
      <c r="D33" s="79"/>
    </row>
    <row r="34" spans="1:4">
      <c r="A34" s="37">
        <v>27</v>
      </c>
      <c r="B34" s="77"/>
      <c r="C34" s="77"/>
      <c r="D34" s="79"/>
    </row>
    <row r="35" spans="1:4">
      <c r="A35" s="37">
        <v>28</v>
      </c>
      <c r="B35" s="77"/>
      <c r="C35" s="77"/>
      <c r="D35" s="79"/>
    </row>
    <row r="36" spans="1:4">
      <c r="A36" s="37">
        <v>29</v>
      </c>
      <c r="B36" s="77"/>
      <c r="C36" s="77"/>
      <c r="D36" s="79"/>
    </row>
    <row r="37" spans="1:4">
      <c r="A37" s="37">
        <v>30</v>
      </c>
      <c r="B37" s="77"/>
      <c r="C37" s="77"/>
      <c r="D37" s="79"/>
    </row>
    <row r="38" spans="1:4">
      <c r="A38" s="37">
        <v>31</v>
      </c>
      <c r="B38" s="77"/>
      <c r="C38" s="77"/>
      <c r="D38" s="79"/>
    </row>
    <row r="39" spans="1:4">
      <c r="A39" s="37">
        <v>32</v>
      </c>
      <c r="B39" s="77"/>
      <c r="C39" s="77"/>
      <c r="D39" s="79"/>
    </row>
    <row r="40" spans="1:4">
      <c r="A40" s="37">
        <v>33</v>
      </c>
      <c r="B40" s="77"/>
      <c r="C40" s="77"/>
      <c r="D40" s="79"/>
    </row>
    <row r="41" spans="1:4">
      <c r="A41" s="37">
        <v>34</v>
      </c>
      <c r="B41" s="77"/>
      <c r="C41" s="77"/>
      <c r="D41" s="79"/>
    </row>
    <row r="42" spans="1:4">
      <c r="A42" s="37">
        <v>35</v>
      </c>
      <c r="B42" s="77"/>
      <c r="C42" s="77"/>
      <c r="D42" s="79"/>
    </row>
    <row r="43" spans="1:4">
      <c r="A43" s="37">
        <v>36</v>
      </c>
      <c r="B43" s="77"/>
      <c r="C43" s="77"/>
      <c r="D43" s="79"/>
    </row>
    <row r="44" spans="1:4">
      <c r="A44" s="37">
        <v>37</v>
      </c>
      <c r="B44" s="77"/>
      <c r="C44" s="77"/>
      <c r="D44" s="79"/>
    </row>
    <row r="45" spans="1:4">
      <c r="A45" s="37">
        <v>38</v>
      </c>
      <c r="B45" s="77"/>
      <c r="C45" s="77"/>
      <c r="D45" s="79"/>
    </row>
    <row r="46" spans="1:4">
      <c r="A46" s="37">
        <v>39</v>
      </c>
      <c r="B46" s="77"/>
      <c r="C46" s="77"/>
      <c r="D46" s="79"/>
    </row>
    <row r="47" spans="1:4">
      <c r="A47" s="37">
        <v>40</v>
      </c>
      <c r="B47" s="77"/>
      <c r="C47" s="77"/>
      <c r="D47" s="79"/>
    </row>
    <row r="48" spans="1:4">
      <c r="A48" s="37">
        <v>41</v>
      </c>
      <c r="B48" s="77"/>
      <c r="C48" s="77"/>
      <c r="D48" s="79"/>
    </row>
    <row r="49" spans="1:4">
      <c r="A49" s="37">
        <v>42</v>
      </c>
      <c r="B49" s="77"/>
      <c r="C49" s="77"/>
      <c r="D49" s="79"/>
    </row>
    <row r="50" spans="1:4">
      <c r="A50" s="37">
        <v>43</v>
      </c>
      <c r="B50" s="77"/>
      <c r="C50" s="77"/>
      <c r="D50" s="79"/>
    </row>
    <row r="51" spans="1:4">
      <c r="A51" s="37">
        <v>44</v>
      </c>
      <c r="B51" s="77"/>
      <c r="C51" s="77"/>
      <c r="D51" s="79"/>
    </row>
    <row r="52" spans="1:4">
      <c r="A52" s="37">
        <v>45</v>
      </c>
      <c r="B52" s="77"/>
      <c r="C52" s="77"/>
      <c r="D52" s="79"/>
    </row>
    <row r="53" spans="1:4">
      <c r="A53" s="37">
        <v>46</v>
      </c>
      <c r="B53" s="77"/>
      <c r="C53" s="77"/>
      <c r="D53" s="79"/>
    </row>
    <row r="54" spans="1:4">
      <c r="A54" s="37">
        <v>47</v>
      </c>
      <c r="B54" s="77"/>
      <c r="C54" s="77"/>
      <c r="D54" s="79"/>
    </row>
    <row r="55" spans="1:4">
      <c r="A55" s="37">
        <v>48</v>
      </c>
      <c r="B55" s="77"/>
      <c r="C55" s="77"/>
      <c r="D55" s="79"/>
    </row>
    <row r="56" spans="1:4">
      <c r="A56" s="37">
        <v>49</v>
      </c>
      <c r="B56" s="77"/>
      <c r="C56" s="77"/>
      <c r="D56" s="79"/>
    </row>
    <row r="57" spans="1:4">
      <c r="A57" s="37">
        <v>50</v>
      </c>
      <c r="B57" s="77"/>
      <c r="C57" s="77"/>
      <c r="D57" s="79"/>
    </row>
    <row r="58" spans="1:4">
      <c r="A58" s="37"/>
      <c r="D58" s="38"/>
    </row>
    <row r="59" spans="1:4">
      <c r="A59" s="45" t="s">
        <v>219</v>
      </c>
      <c r="B59" s="46"/>
      <c r="C59" s="46"/>
      <c r="D59" s="47">
        <f>SUM(D8:D57)</f>
        <v>15431</v>
      </c>
    </row>
  </sheetData>
  <sheetProtection algorithmName="SHA-512" hashValue="+cF4NPkRr0TReQZQPn/gXSfk3GRB14mcV79fZ8PPt1QqJa+ANVzG02SQ5XdQjynE68Twles9jgLxonZdeuu6uw==" saltValue="RailFXgwlHS1UUsP2b4K3A=="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
  <sheetViews>
    <sheetView zoomScaleNormal="100" workbookViewId="0">
      <selection activeCell="I24" sqref="I24"/>
    </sheetView>
  </sheetViews>
  <sheetFormatPr defaultColWidth="8.7109375" defaultRowHeight="14.45"/>
  <cols>
    <col min="1" max="1" width="8.7109375" style="83"/>
    <col min="2" max="2" width="11.5703125" style="83" customWidth="1"/>
    <col min="3" max="3" width="8.7109375" style="83"/>
    <col min="4" max="4" width="22.140625" style="83" customWidth="1"/>
    <col min="5" max="5" width="12.85546875" style="83" customWidth="1"/>
    <col min="6" max="6" width="17.5703125" style="83" customWidth="1"/>
    <col min="7" max="16384" width="8.7109375" style="83"/>
  </cols>
  <sheetData>
    <row r="1" spans="1:6">
      <c r="A1" s="84" t="s">
        <v>258</v>
      </c>
      <c r="B1" s="85"/>
      <c r="C1" s="85"/>
      <c r="D1" s="85"/>
      <c r="E1" s="85"/>
      <c r="F1" s="85"/>
    </row>
    <row r="2" spans="1:6" ht="28.5" customHeight="1">
      <c r="A2" s="120" t="s">
        <v>259</v>
      </c>
      <c r="B2" s="120"/>
      <c r="C2" s="120"/>
      <c r="D2" s="120"/>
      <c r="E2" s="120"/>
      <c r="F2" s="120"/>
    </row>
    <row r="3" spans="1:6">
      <c r="A3" s="86"/>
      <c r="B3" s="87" t="s">
        <v>36</v>
      </c>
      <c r="C3" s="86"/>
      <c r="D3" s="87" t="s">
        <v>260</v>
      </c>
      <c r="E3" s="86"/>
      <c r="F3" s="86"/>
    </row>
    <row r="4" spans="1:6">
      <c r="A4" s="86"/>
      <c r="B4" s="86" t="s">
        <v>261</v>
      </c>
      <c r="C4" s="86"/>
      <c r="D4" s="86" t="s">
        <v>57</v>
      </c>
      <c r="E4" s="86" t="s">
        <v>262</v>
      </c>
      <c r="F4" s="86" t="s">
        <v>52</v>
      </c>
    </row>
    <row r="5" spans="1:6">
      <c r="A5" s="86"/>
      <c r="B5" s="86" t="s">
        <v>262</v>
      </c>
      <c r="C5" s="86"/>
      <c r="D5" s="86" t="s">
        <v>263</v>
      </c>
      <c r="E5" s="86" t="s">
        <v>263</v>
      </c>
      <c r="F5" s="86" t="s">
        <v>264</v>
      </c>
    </row>
    <row r="6" spans="1:6">
      <c r="A6" s="86"/>
      <c r="B6" s="86" t="s">
        <v>57</v>
      </c>
      <c r="C6" s="86"/>
      <c r="D6" s="86" t="s">
        <v>265</v>
      </c>
      <c r="E6" s="86" t="s">
        <v>265</v>
      </c>
      <c r="F6" s="86" t="s">
        <v>266</v>
      </c>
    </row>
    <row r="7" spans="1:6">
      <c r="A7" s="86"/>
      <c r="B7" s="86" t="s">
        <v>52</v>
      </c>
      <c r="C7" s="86"/>
      <c r="D7" s="86" t="s">
        <v>267</v>
      </c>
      <c r="E7" s="86" t="s">
        <v>267</v>
      </c>
      <c r="F7" s="86" t="s">
        <v>53</v>
      </c>
    </row>
    <row r="8" spans="1:6">
      <c r="A8" s="86"/>
      <c r="B8" s="86"/>
      <c r="C8" s="86"/>
      <c r="D8" s="86" t="s">
        <v>268</v>
      </c>
      <c r="E8" s="86" t="s">
        <v>268</v>
      </c>
      <c r="F8" s="86" t="s">
        <v>269</v>
      </c>
    </row>
    <row r="9" spans="1:6">
      <c r="A9" s="86"/>
      <c r="B9" s="86"/>
      <c r="C9" s="86"/>
      <c r="D9" s="86" t="s">
        <v>58</v>
      </c>
      <c r="E9" s="86" t="s">
        <v>58</v>
      </c>
      <c r="F9" s="86" t="s">
        <v>270</v>
      </c>
    </row>
    <row r="10" spans="1:6">
      <c r="A10" s="86"/>
      <c r="B10" s="86"/>
      <c r="C10" s="86"/>
      <c r="D10" s="86" t="s">
        <v>271</v>
      </c>
      <c r="E10" s="86" t="s">
        <v>271</v>
      </c>
      <c r="F10" s="86" t="s">
        <v>272</v>
      </c>
    </row>
    <row r="11" spans="1:6">
      <c r="A11" s="86"/>
      <c r="B11" s="86"/>
      <c r="C11" s="86"/>
      <c r="D11" s="86"/>
      <c r="E11" s="86"/>
      <c r="F11" s="86"/>
    </row>
    <row r="12" spans="1:6">
      <c r="A12" s="86"/>
      <c r="B12" s="87" t="s">
        <v>273</v>
      </c>
      <c r="C12" s="86"/>
      <c r="D12" s="87" t="s">
        <v>244</v>
      </c>
      <c r="E12" s="86"/>
      <c r="F12" s="86"/>
    </row>
    <row r="13" spans="1:6">
      <c r="A13" s="86"/>
      <c r="B13" s="87" t="s">
        <v>274</v>
      </c>
      <c r="C13" s="86"/>
      <c r="D13" s="87"/>
      <c r="E13" s="87" t="s">
        <v>227</v>
      </c>
      <c r="F13" s="86" t="s">
        <v>231</v>
      </c>
    </row>
    <row r="14" spans="1:6">
      <c r="A14" s="86"/>
      <c r="B14" s="86" t="s">
        <v>226</v>
      </c>
      <c r="C14" s="86"/>
      <c r="D14" s="86"/>
      <c r="E14" s="86" t="s">
        <v>228</v>
      </c>
      <c r="F14" s="86" t="s">
        <v>232</v>
      </c>
    </row>
    <row r="15" spans="1:6">
      <c r="A15" s="86"/>
      <c r="B15" s="86" t="s">
        <v>234</v>
      </c>
      <c r="C15" s="86"/>
      <c r="D15" s="86"/>
      <c r="E15" s="86"/>
      <c r="F15" s="86" t="s">
        <v>235</v>
      </c>
    </row>
    <row r="16" spans="1:6">
      <c r="A16" s="86"/>
      <c r="B16" s="86" t="s">
        <v>230</v>
      </c>
      <c r="C16" s="86"/>
      <c r="D16" s="86"/>
      <c r="E16" s="86"/>
      <c r="F16" s="86" t="s">
        <v>238</v>
      </c>
    </row>
    <row r="17" spans="1:6">
      <c r="A17" s="86"/>
      <c r="B17" s="86" t="s">
        <v>237</v>
      </c>
      <c r="C17" s="86"/>
      <c r="D17" s="86"/>
      <c r="E17" s="86"/>
      <c r="F17" s="86" t="s">
        <v>241</v>
      </c>
    </row>
    <row r="18" spans="1:6">
      <c r="A18" s="86"/>
      <c r="B18" s="86" t="s">
        <v>275</v>
      </c>
      <c r="C18" s="86"/>
      <c r="D18" s="86"/>
      <c r="E18" s="86"/>
      <c r="F18" s="86"/>
    </row>
    <row r="19" spans="1:6">
      <c r="A19" s="86"/>
      <c r="B19" s="86" t="s">
        <v>240</v>
      </c>
      <c r="C19" s="86"/>
      <c r="D19" s="86"/>
      <c r="E19" s="86"/>
      <c r="F19" s="86"/>
    </row>
    <row r="20" spans="1:6">
      <c r="A20" s="86"/>
      <c r="B20" s="86" t="s">
        <v>276</v>
      </c>
      <c r="C20" s="86"/>
      <c r="D20" s="86"/>
      <c r="E20" s="86"/>
      <c r="F20" s="86"/>
    </row>
    <row r="21" spans="1:6">
      <c r="A21" s="86"/>
      <c r="B21" s="86" t="s">
        <v>277</v>
      </c>
      <c r="C21" s="86"/>
      <c r="D21" s="86"/>
      <c r="E21" s="86"/>
      <c r="F21" s="86"/>
    </row>
  </sheetData>
  <sheetProtection algorithmName="SHA-512" hashValue="4GmgBxbgb5WtMtuM6ob/n4+eeeSIVZyquAFNpiwsfqrMfmcRDleQLcDV0TjbOBUGC6NxXNfVsb0nCL2APJHogw==" saltValue="5fOBhaDhcSZwrRnMrsYNcw==" spinCount="100000" sheet="1" objects="1" scenarios="1"/>
  <mergeCells count="1">
    <mergeCell ref="A2:F2"/>
  </mergeCells>
  <pageMargins left="0.7" right="0.7" top="0.75" bottom="0.75" header="0.3" footer="0.3"/>
  <pageSetup paperSize="9" orientation="portrait" verticalDpi="0"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Archiefwaardig xmlns="319f5eb3-2bb0-4db0-958d-3ea35cf42437" xsi:nil="true"/>
    <TaxCatchAll xmlns="7f329d78-a756-4e4e-88e7-8c1ab4e1476e" xsi:nil="true"/>
    <lcf76f155ced4ddcb4097134ff3c332f xmlns="319f5eb3-2bb0-4db0-958d-3ea35cf424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74C9C4993D3FB40BCB6CFEBB2765FE2" ma:contentTypeVersion="15" ma:contentTypeDescription="Een nieuw document maken." ma:contentTypeScope="" ma:versionID="1105e0ecef65614675fe0b7c216f10b7">
  <xsd:schema xmlns:xsd="http://www.w3.org/2001/XMLSchema" xmlns:xs="http://www.w3.org/2001/XMLSchema" xmlns:p="http://schemas.microsoft.com/office/2006/metadata/properties" xmlns:ns2="319f5eb3-2bb0-4db0-958d-3ea35cf42437" xmlns:ns3="7f329d78-a756-4e4e-88e7-8c1ab4e1476e" targetNamespace="http://schemas.microsoft.com/office/2006/metadata/properties" ma:root="true" ma:fieldsID="2a6ffc5f1168dc6b999f2425b93d3837" ns2:_="" ns3:_="">
    <xsd:import namespace="319f5eb3-2bb0-4db0-958d-3ea35cf42437"/>
    <xsd:import namespace="7f329d78-a756-4e4e-88e7-8c1ab4e1476e"/>
    <xsd:element name="properties">
      <xsd:complexType>
        <xsd:sequence>
          <xsd:element name="documentManagement">
            <xsd:complexType>
              <xsd:all>
                <xsd:element ref="ns2:Archiefwaardig"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f5eb3-2bb0-4db0-958d-3ea35cf42437" elementFormDefault="qualified">
    <xsd:import namespace="http://schemas.microsoft.com/office/2006/documentManagement/types"/>
    <xsd:import namespace="http://schemas.microsoft.com/office/infopath/2007/PartnerControls"/>
    <xsd:element name="Archiefwaardig" ma:index="8" nillable="true" ma:displayName="Archiefwaardig" ma:internalName="Archiefwaardig" ma:readOnly="fals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8d5b7d9b-e180-4195-91f8-883dac7ab70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329d78-a756-4e4e-88e7-8c1ab4e1476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5d79869-0889-4f75-84c6-a05e27fc9214}" ma:internalName="TaxCatchAll" ma:showField="CatchAllData" ma:web="7f329d78-a756-4e4e-88e7-8c1ab4e1476e">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08F749-70B3-4BF8-B292-65BA69D85C41}"/>
</file>

<file path=customXml/itemProps2.xml><?xml version="1.0" encoding="utf-8"?>
<ds:datastoreItem xmlns:ds="http://schemas.openxmlformats.org/officeDocument/2006/customXml" ds:itemID="{0D1C2D92-8861-4B31-B807-B92ADFCD1439}"/>
</file>

<file path=customXml/itemProps3.xml><?xml version="1.0" encoding="utf-8"?>
<ds:datastoreItem xmlns:ds="http://schemas.openxmlformats.org/officeDocument/2006/customXml" ds:itemID="{F3F26E96-9BF8-4E1A-8B71-9ED3168EE22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Vincent Ketelaars</dc:creator>
  <cp:keywords/>
  <dc:description/>
  <cp:lastModifiedBy/>
  <cp:revision/>
  <dcterms:created xsi:type="dcterms:W3CDTF">2024-02-07T16:09:29Z</dcterms:created>
  <dcterms:modified xsi:type="dcterms:W3CDTF">2024-07-22T13:19:04Z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0x010100B74C9C4993D3FB40BCB6CFEBB2765FE2</vt:lpwstr>
  </property>
  <property fmtid="{D5CDD505-2E9C-101B-9397-08002B2CF9AE}" pid="3" name="MediaServiceImageTags">
    <vt:lpwstr/>
  </property>
</Properties>
</file>